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thome\Desktop\Vigilância\Edital 02.2021 e Anexos\"/>
    </mc:Choice>
  </mc:AlternateContent>
  <xr:revisionPtr revIDLastSave="0" documentId="8_{AEBF47D3-3E56-4BCA-9151-CA5802FEC1C0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IMR" sheetId="1" r:id="rId1"/>
    <sheet name="Controle" sheetId="2" r:id="rId2"/>
    <sheet name="Jan" sheetId="3" r:id="rId3"/>
    <sheet name="Fev" sheetId="4" r:id="rId4"/>
    <sheet name="Mar" sheetId="5" r:id="rId5"/>
    <sheet name="Abr" sheetId="6" r:id="rId6"/>
    <sheet name="Mai" sheetId="7" r:id="rId7"/>
    <sheet name="Jun" sheetId="8" r:id="rId8"/>
    <sheet name="Jul" sheetId="9" r:id="rId9"/>
    <sheet name="Ago" sheetId="10" r:id="rId10"/>
    <sheet name="Set" sheetId="11" r:id="rId11"/>
    <sheet name="Out" sheetId="12" r:id="rId12"/>
    <sheet name="Nov" sheetId="13" r:id="rId13"/>
    <sheet name="Dez" sheetId="14" r:id="rId14"/>
    <sheet name="Resumo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5" l="1"/>
  <c r="D41" i="14"/>
  <c r="B39" i="14"/>
  <c r="B38" i="14"/>
  <c r="B37" i="14"/>
  <c r="B36" i="14"/>
  <c r="C35" i="14"/>
  <c r="B35" i="14"/>
  <c r="B34" i="14"/>
  <c r="B33" i="14"/>
  <c r="B32" i="14"/>
  <c r="C31" i="14"/>
  <c r="B31" i="14"/>
  <c r="B30" i="14"/>
  <c r="B29" i="14"/>
  <c r="B28" i="14"/>
  <c r="B27" i="14"/>
  <c r="B26" i="14"/>
  <c r="B25" i="14"/>
  <c r="F21" i="14"/>
  <c r="B21" i="14"/>
  <c r="A21" i="14"/>
  <c r="F20" i="14"/>
  <c r="B20" i="14"/>
  <c r="A20" i="14"/>
  <c r="F19" i="14"/>
  <c r="B19" i="14"/>
  <c r="A19" i="14"/>
  <c r="F18" i="14"/>
  <c r="B18" i="14"/>
  <c r="A18" i="14"/>
  <c r="F17" i="14"/>
  <c r="B17" i="14"/>
  <c r="A17" i="14"/>
  <c r="F16" i="14"/>
  <c r="B16" i="14"/>
  <c r="A16" i="14"/>
  <c r="F15" i="14"/>
  <c r="B15" i="14"/>
  <c r="A15" i="14"/>
  <c r="F14" i="14"/>
  <c r="B14" i="14"/>
  <c r="A14" i="14"/>
  <c r="F13" i="14"/>
  <c r="B13" i="14"/>
  <c r="A13" i="14"/>
  <c r="F12" i="14"/>
  <c r="B12" i="14"/>
  <c r="A12" i="14"/>
  <c r="F11" i="14"/>
  <c r="B11" i="14"/>
  <c r="A11" i="14"/>
  <c r="F10" i="14"/>
  <c r="B10" i="14"/>
  <c r="A10" i="14"/>
  <c r="F9" i="14"/>
  <c r="B9" i="14"/>
  <c r="A9" i="14"/>
  <c r="F8" i="14"/>
  <c r="B8" i="14"/>
  <c r="A8" i="14"/>
  <c r="F7" i="14"/>
  <c r="B43" i="14" s="1"/>
  <c r="D32" i="14" s="1"/>
  <c r="B7" i="14"/>
  <c r="A7" i="14"/>
  <c r="F4" i="14"/>
  <c r="E4" i="14"/>
  <c r="D4" i="14"/>
  <c r="C4" i="14"/>
  <c r="B4" i="14"/>
  <c r="F3" i="14"/>
  <c r="C29" i="14" s="1"/>
  <c r="E3" i="14"/>
  <c r="C26" i="14" s="1"/>
  <c r="D3" i="14"/>
  <c r="C3" i="14"/>
  <c r="C32" i="14" s="1"/>
  <c r="B3" i="14"/>
  <c r="C38" i="14" s="1"/>
  <c r="D41" i="13"/>
  <c r="B39" i="13"/>
  <c r="C38" i="13"/>
  <c r="B38" i="13"/>
  <c r="B37" i="13"/>
  <c r="B36" i="13"/>
  <c r="B35" i="13"/>
  <c r="C34" i="13"/>
  <c r="B34" i="13"/>
  <c r="B33" i="13"/>
  <c r="B32" i="13"/>
  <c r="B31" i="13"/>
  <c r="C30" i="13"/>
  <c r="B30" i="13"/>
  <c r="B29" i="13"/>
  <c r="B28" i="13"/>
  <c r="B27" i="13"/>
  <c r="B26" i="13"/>
  <c r="B25" i="13"/>
  <c r="B41" i="13" s="1"/>
  <c r="F21" i="13"/>
  <c r="B21" i="13"/>
  <c r="A21" i="13"/>
  <c r="F20" i="13"/>
  <c r="B20" i="13"/>
  <c r="A20" i="13"/>
  <c r="F19" i="13"/>
  <c r="B19" i="13"/>
  <c r="A19" i="13"/>
  <c r="F18" i="13"/>
  <c r="B18" i="13"/>
  <c r="A18" i="13"/>
  <c r="F17" i="13"/>
  <c r="B17" i="13"/>
  <c r="A17" i="13"/>
  <c r="F16" i="13"/>
  <c r="B16" i="13"/>
  <c r="A16" i="13"/>
  <c r="F15" i="13"/>
  <c r="B15" i="13"/>
  <c r="A15" i="13"/>
  <c r="F14" i="13"/>
  <c r="B14" i="13"/>
  <c r="A14" i="13"/>
  <c r="F13" i="13"/>
  <c r="B13" i="13"/>
  <c r="A13" i="13"/>
  <c r="F12" i="13"/>
  <c r="B12" i="13"/>
  <c r="A12" i="13"/>
  <c r="F11" i="13"/>
  <c r="B11" i="13"/>
  <c r="A11" i="13"/>
  <c r="F10" i="13"/>
  <c r="B10" i="13"/>
  <c r="A10" i="13"/>
  <c r="F9" i="13"/>
  <c r="B9" i="13"/>
  <c r="A9" i="13"/>
  <c r="F8" i="13"/>
  <c r="B8" i="13"/>
  <c r="A8" i="13"/>
  <c r="F7" i="13"/>
  <c r="B43" i="13" s="1"/>
  <c r="B7" i="13"/>
  <c r="A7" i="13"/>
  <c r="F4" i="13"/>
  <c r="E4" i="13"/>
  <c r="D4" i="13"/>
  <c r="C4" i="13"/>
  <c r="B4" i="13"/>
  <c r="F3" i="13"/>
  <c r="C29" i="13" s="1"/>
  <c r="E3" i="13"/>
  <c r="D3" i="13"/>
  <c r="C27" i="13" s="1"/>
  <c r="C3" i="13"/>
  <c r="C32" i="13" s="1"/>
  <c r="B3" i="13"/>
  <c r="C33" i="13" s="1"/>
  <c r="D41" i="12"/>
  <c r="B39" i="12"/>
  <c r="B38" i="12"/>
  <c r="C37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41" i="12" s="1"/>
  <c r="B25" i="12"/>
  <c r="F21" i="12"/>
  <c r="B21" i="12"/>
  <c r="A21" i="12"/>
  <c r="F20" i="12"/>
  <c r="B20" i="12"/>
  <c r="A20" i="12"/>
  <c r="F19" i="12"/>
  <c r="B19" i="12"/>
  <c r="A19" i="12"/>
  <c r="F18" i="12"/>
  <c r="B18" i="12"/>
  <c r="A18" i="12"/>
  <c r="F17" i="12"/>
  <c r="B17" i="12"/>
  <c r="A17" i="12"/>
  <c r="F16" i="12"/>
  <c r="B16" i="12"/>
  <c r="A16" i="12"/>
  <c r="F15" i="12"/>
  <c r="B15" i="12"/>
  <c r="A15" i="12"/>
  <c r="F14" i="12"/>
  <c r="B14" i="12"/>
  <c r="A14" i="12"/>
  <c r="F13" i="12"/>
  <c r="B13" i="12"/>
  <c r="A13" i="12"/>
  <c r="F12" i="12"/>
  <c r="B12" i="12"/>
  <c r="A12" i="12"/>
  <c r="F11" i="12"/>
  <c r="B11" i="12"/>
  <c r="A11" i="12"/>
  <c r="F10" i="12"/>
  <c r="B10" i="12"/>
  <c r="A10" i="12"/>
  <c r="F9" i="12"/>
  <c r="B9" i="12"/>
  <c r="A9" i="12"/>
  <c r="F8" i="12"/>
  <c r="B8" i="12"/>
  <c r="A8" i="12"/>
  <c r="F7" i="12"/>
  <c r="B7" i="12"/>
  <c r="A7" i="12"/>
  <c r="F4" i="12"/>
  <c r="E4" i="12"/>
  <c r="D4" i="12"/>
  <c r="C4" i="12"/>
  <c r="B4" i="12"/>
  <c r="F3" i="12"/>
  <c r="C29" i="12" s="1"/>
  <c r="E3" i="12"/>
  <c r="C26" i="12" s="1"/>
  <c r="D3" i="12"/>
  <c r="C3" i="12"/>
  <c r="C32" i="12" s="1"/>
  <c r="B3" i="12"/>
  <c r="C38" i="12" s="1"/>
  <c r="D41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41" i="11" s="1"/>
  <c r="F21" i="11"/>
  <c r="B21" i="11"/>
  <c r="A21" i="11"/>
  <c r="F20" i="11"/>
  <c r="B20" i="11"/>
  <c r="A20" i="11"/>
  <c r="F19" i="11"/>
  <c r="B19" i="11"/>
  <c r="A19" i="11"/>
  <c r="F18" i="11"/>
  <c r="B18" i="11"/>
  <c r="A18" i="11"/>
  <c r="F17" i="11"/>
  <c r="B17" i="11"/>
  <c r="A17" i="11"/>
  <c r="F16" i="11"/>
  <c r="B16" i="11"/>
  <c r="A16" i="11"/>
  <c r="F15" i="11"/>
  <c r="B15" i="11"/>
  <c r="A15" i="11"/>
  <c r="F14" i="11"/>
  <c r="B14" i="11"/>
  <c r="A14" i="11"/>
  <c r="F13" i="11"/>
  <c r="B13" i="11"/>
  <c r="A13" i="11"/>
  <c r="F12" i="11"/>
  <c r="B12" i="11"/>
  <c r="A12" i="11"/>
  <c r="F11" i="11"/>
  <c r="B11" i="11"/>
  <c r="A11" i="11"/>
  <c r="F10" i="11"/>
  <c r="B10" i="11"/>
  <c r="A10" i="11"/>
  <c r="F9" i="11"/>
  <c r="B9" i="11"/>
  <c r="A9" i="11"/>
  <c r="F8" i="11"/>
  <c r="B8" i="11"/>
  <c r="A8" i="11"/>
  <c r="F7" i="11"/>
  <c r="B43" i="11" s="1"/>
  <c r="B7" i="11"/>
  <c r="A7" i="11"/>
  <c r="F4" i="11"/>
  <c r="E4" i="11"/>
  <c r="D4" i="11"/>
  <c r="C4" i="11"/>
  <c r="B4" i="11"/>
  <c r="F3" i="11"/>
  <c r="E3" i="11"/>
  <c r="D3" i="11"/>
  <c r="C3" i="11"/>
  <c r="B3" i="11"/>
  <c r="B43" i="10"/>
  <c r="D41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41" i="10" s="1"/>
  <c r="B25" i="10"/>
  <c r="F21" i="10"/>
  <c r="B21" i="10"/>
  <c r="A21" i="10"/>
  <c r="F20" i="10"/>
  <c r="B20" i="10"/>
  <c r="A20" i="10"/>
  <c r="F19" i="10"/>
  <c r="B19" i="10"/>
  <c r="A19" i="10"/>
  <c r="F18" i="10"/>
  <c r="B18" i="10"/>
  <c r="A18" i="10"/>
  <c r="F17" i="10"/>
  <c r="B17" i="10"/>
  <c r="A17" i="10"/>
  <c r="F16" i="10"/>
  <c r="B16" i="10"/>
  <c r="A16" i="10"/>
  <c r="F15" i="10"/>
  <c r="B15" i="10"/>
  <c r="A15" i="10"/>
  <c r="F14" i="10"/>
  <c r="B14" i="10"/>
  <c r="A14" i="10"/>
  <c r="F13" i="10"/>
  <c r="B13" i="10"/>
  <c r="A13" i="10"/>
  <c r="F12" i="10"/>
  <c r="B12" i="10"/>
  <c r="A12" i="10"/>
  <c r="F11" i="10"/>
  <c r="B11" i="10"/>
  <c r="A11" i="10"/>
  <c r="F10" i="10"/>
  <c r="B10" i="10"/>
  <c r="A10" i="10"/>
  <c r="F9" i="10"/>
  <c r="B9" i="10"/>
  <c r="A9" i="10"/>
  <c r="F8" i="10"/>
  <c r="B8" i="10"/>
  <c r="A8" i="10"/>
  <c r="F7" i="10"/>
  <c r="B7" i="10"/>
  <c r="A7" i="10"/>
  <c r="F4" i="10"/>
  <c r="E4" i="10"/>
  <c r="D4" i="10"/>
  <c r="C4" i="10"/>
  <c r="B4" i="10"/>
  <c r="F3" i="10"/>
  <c r="E3" i="10"/>
  <c r="D3" i="10"/>
  <c r="C3" i="10"/>
  <c r="B3" i="10"/>
  <c r="D41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41" i="9" s="1"/>
  <c r="F21" i="9"/>
  <c r="B21" i="9"/>
  <c r="A21" i="9"/>
  <c r="F20" i="9"/>
  <c r="B20" i="9"/>
  <c r="A20" i="9"/>
  <c r="F19" i="9"/>
  <c r="B19" i="9"/>
  <c r="A19" i="9"/>
  <c r="F18" i="9"/>
  <c r="B18" i="9"/>
  <c r="A18" i="9"/>
  <c r="F17" i="9"/>
  <c r="B17" i="9"/>
  <c r="A17" i="9"/>
  <c r="F16" i="9"/>
  <c r="B16" i="9"/>
  <c r="A16" i="9"/>
  <c r="F15" i="9"/>
  <c r="B15" i="9"/>
  <c r="A15" i="9"/>
  <c r="F14" i="9"/>
  <c r="B14" i="9"/>
  <c r="A14" i="9"/>
  <c r="F13" i="9"/>
  <c r="B13" i="9"/>
  <c r="A13" i="9"/>
  <c r="F12" i="9"/>
  <c r="B12" i="9"/>
  <c r="A12" i="9"/>
  <c r="F11" i="9"/>
  <c r="B11" i="9"/>
  <c r="A11" i="9"/>
  <c r="F10" i="9"/>
  <c r="B10" i="9"/>
  <c r="A10" i="9"/>
  <c r="F9" i="9"/>
  <c r="B9" i="9"/>
  <c r="A9" i="9"/>
  <c r="F8" i="9"/>
  <c r="B8" i="9"/>
  <c r="A8" i="9"/>
  <c r="F7" i="9"/>
  <c r="B43" i="9" s="1"/>
  <c r="B7" i="9"/>
  <c r="A7" i="9"/>
  <c r="F4" i="9"/>
  <c r="E4" i="9"/>
  <c r="D4" i="9"/>
  <c r="C4" i="9"/>
  <c r="B4" i="9"/>
  <c r="F3" i="9"/>
  <c r="E3" i="9"/>
  <c r="D3" i="9"/>
  <c r="C3" i="9"/>
  <c r="B3" i="9"/>
  <c r="B43" i="8"/>
  <c r="D41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41" i="8" s="1"/>
  <c r="B25" i="8"/>
  <c r="F21" i="8"/>
  <c r="B21" i="8"/>
  <c r="A21" i="8"/>
  <c r="F20" i="8"/>
  <c r="B20" i="8"/>
  <c r="A20" i="8"/>
  <c r="F19" i="8"/>
  <c r="B19" i="8"/>
  <c r="A19" i="8"/>
  <c r="F18" i="8"/>
  <c r="B18" i="8"/>
  <c r="A18" i="8"/>
  <c r="F17" i="8"/>
  <c r="B17" i="8"/>
  <c r="A17" i="8"/>
  <c r="F16" i="8"/>
  <c r="B16" i="8"/>
  <c r="A16" i="8"/>
  <c r="F15" i="8"/>
  <c r="B15" i="8"/>
  <c r="A15" i="8"/>
  <c r="F14" i="8"/>
  <c r="B14" i="8"/>
  <c r="A14" i="8"/>
  <c r="F13" i="8"/>
  <c r="B13" i="8"/>
  <c r="A13" i="8"/>
  <c r="F12" i="8"/>
  <c r="B12" i="8"/>
  <c r="A12" i="8"/>
  <c r="F11" i="8"/>
  <c r="B11" i="8"/>
  <c r="A11" i="8"/>
  <c r="F10" i="8"/>
  <c r="B10" i="8"/>
  <c r="A10" i="8"/>
  <c r="F9" i="8"/>
  <c r="B9" i="8"/>
  <c r="A9" i="8"/>
  <c r="F8" i="8"/>
  <c r="B8" i="8"/>
  <c r="A8" i="8"/>
  <c r="F7" i="8"/>
  <c r="B7" i="8"/>
  <c r="A7" i="8"/>
  <c r="F4" i="8"/>
  <c r="E4" i="8"/>
  <c r="D4" i="8"/>
  <c r="C4" i="8"/>
  <c r="B4" i="8"/>
  <c r="F3" i="8"/>
  <c r="E3" i="8"/>
  <c r="D3" i="8"/>
  <c r="C3" i="8"/>
  <c r="B3" i="8"/>
  <c r="D41" i="7"/>
  <c r="B39" i="7"/>
  <c r="B38" i="7"/>
  <c r="B37" i="7"/>
  <c r="B36" i="7"/>
  <c r="B35" i="7"/>
  <c r="C34" i="7"/>
  <c r="B34" i="7"/>
  <c r="B33" i="7"/>
  <c r="B32" i="7"/>
  <c r="B31" i="7"/>
  <c r="B30" i="7"/>
  <c r="B29" i="7"/>
  <c r="B28" i="7"/>
  <c r="B27" i="7"/>
  <c r="B26" i="7"/>
  <c r="B25" i="7"/>
  <c r="B41" i="7" s="1"/>
  <c r="F21" i="7"/>
  <c r="B21" i="7"/>
  <c r="A21" i="7"/>
  <c r="F20" i="7"/>
  <c r="B20" i="7"/>
  <c r="A20" i="7"/>
  <c r="F19" i="7"/>
  <c r="B19" i="7"/>
  <c r="A19" i="7"/>
  <c r="F18" i="7"/>
  <c r="B18" i="7"/>
  <c r="A18" i="7"/>
  <c r="F17" i="7"/>
  <c r="B17" i="7"/>
  <c r="A17" i="7"/>
  <c r="F16" i="7"/>
  <c r="B16" i="7"/>
  <c r="A16" i="7"/>
  <c r="F15" i="7"/>
  <c r="B15" i="7"/>
  <c r="A15" i="7"/>
  <c r="F14" i="7"/>
  <c r="B14" i="7"/>
  <c r="A14" i="7"/>
  <c r="F13" i="7"/>
  <c r="B13" i="7"/>
  <c r="A13" i="7"/>
  <c r="F12" i="7"/>
  <c r="B12" i="7"/>
  <c r="A12" i="7"/>
  <c r="F11" i="7"/>
  <c r="B11" i="7"/>
  <c r="A11" i="7"/>
  <c r="F10" i="7"/>
  <c r="B10" i="7"/>
  <c r="A10" i="7"/>
  <c r="F9" i="7"/>
  <c r="B9" i="7"/>
  <c r="A9" i="7"/>
  <c r="F8" i="7"/>
  <c r="B8" i="7"/>
  <c r="A8" i="7"/>
  <c r="F7" i="7"/>
  <c r="B43" i="7" s="1"/>
  <c r="B7" i="7"/>
  <c r="A7" i="7"/>
  <c r="F4" i="7"/>
  <c r="E4" i="7"/>
  <c r="D4" i="7"/>
  <c r="C4" i="7"/>
  <c r="B4" i="7"/>
  <c r="F3" i="7"/>
  <c r="E3" i="7"/>
  <c r="D3" i="7"/>
  <c r="C3" i="7"/>
  <c r="B3" i="7"/>
  <c r="B43" i="6"/>
  <c r="D41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41" i="6" s="1"/>
  <c r="B25" i="6"/>
  <c r="F21" i="6"/>
  <c r="B21" i="6"/>
  <c r="A21" i="6"/>
  <c r="F20" i="6"/>
  <c r="B20" i="6"/>
  <c r="A20" i="6"/>
  <c r="F19" i="6"/>
  <c r="B19" i="6"/>
  <c r="A19" i="6"/>
  <c r="F18" i="6"/>
  <c r="B18" i="6"/>
  <c r="A18" i="6"/>
  <c r="F17" i="6"/>
  <c r="B17" i="6"/>
  <c r="A17" i="6"/>
  <c r="F16" i="6"/>
  <c r="B16" i="6"/>
  <c r="A16" i="6"/>
  <c r="F15" i="6"/>
  <c r="B15" i="6"/>
  <c r="A15" i="6"/>
  <c r="F14" i="6"/>
  <c r="B14" i="6"/>
  <c r="A14" i="6"/>
  <c r="F13" i="6"/>
  <c r="B13" i="6"/>
  <c r="A13" i="6"/>
  <c r="F12" i="6"/>
  <c r="B12" i="6"/>
  <c r="A12" i="6"/>
  <c r="F11" i="6"/>
  <c r="B11" i="6"/>
  <c r="A11" i="6"/>
  <c r="F10" i="6"/>
  <c r="B10" i="6"/>
  <c r="A10" i="6"/>
  <c r="F9" i="6"/>
  <c r="B9" i="6"/>
  <c r="A9" i="6"/>
  <c r="F8" i="6"/>
  <c r="B8" i="6"/>
  <c r="A8" i="6"/>
  <c r="F7" i="6"/>
  <c r="B7" i="6"/>
  <c r="A7" i="6"/>
  <c r="F4" i="6"/>
  <c r="E4" i="6"/>
  <c r="D4" i="6"/>
  <c r="C4" i="6"/>
  <c r="B4" i="6"/>
  <c r="F3" i="6"/>
  <c r="E3" i="6"/>
  <c r="D3" i="6"/>
  <c r="C3" i="6"/>
  <c r="B3" i="6"/>
  <c r="B43" i="5"/>
  <c r="D41" i="5"/>
  <c r="B39" i="5"/>
  <c r="B38" i="5"/>
  <c r="B37" i="5"/>
  <c r="C36" i="5"/>
  <c r="B36" i="5"/>
  <c r="B35" i="5"/>
  <c r="C34" i="5"/>
  <c r="B34" i="5"/>
  <c r="B33" i="5"/>
  <c r="C32" i="5"/>
  <c r="B32" i="5"/>
  <c r="B31" i="5"/>
  <c r="B30" i="5"/>
  <c r="A30" i="5"/>
  <c r="B29" i="5"/>
  <c r="A29" i="5"/>
  <c r="B28" i="5"/>
  <c r="A28" i="5"/>
  <c r="B27" i="5"/>
  <c r="A27" i="5"/>
  <c r="C26" i="5"/>
  <c r="B26" i="5"/>
  <c r="A26" i="5"/>
  <c r="B25" i="5"/>
  <c r="A25" i="5"/>
  <c r="F21" i="5"/>
  <c r="B21" i="5"/>
  <c r="A21" i="5"/>
  <c r="F20" i="5"/>
  <c r="B20" i="5"/>
  <c r="A20" i="5"/>
  <c r="F19" i="5"/>
  <c r="B19" i="5"/>
  <c r="A19" i="5"/>
  <c r="F18" i="5"/>
  <c r="B18" i="5"/>
  <c r="A18" i="5"/>
  <c r="F17" i="5"/>
  <c r="B17" i="5"/>
  <c r="A17" i="5"/>
  <c r="F16" i="5"/>
  <c r="B16" i="5"/>
  <c r="A16" i="5"/>
  <c r="F15" i="5"/>
  <c r="B15" i="5"/>
  <c r="A15" i="5"/>
  <c r="F14" i="5"/>
  <c r="B14" i="5"/>
  <c r="A14" i="5"/>
  <c r="F13" i="5"/>
  <c r="B13" i="5"/>
  <c r="A13" i="5"/>
  <c r="F12" i="5"/>
  <c r="B12" i="5"/>
  <c r="A12" i="5"/>
  <c r="F11" i="5"/>
  <c r="B11" i="5"/>
  <c r="A11" i="5"/>
  <c r="F10" i="5"/>
  <c r="B10" i="5"/>
  <c r="A10" i="5"/>
  <c r="F9" i="5"/>
  <c r="B9" i="5"/>
  <c r="A9" i="5"/>
  <c r="F8" i="5"/>
  <c r="B8" i="5"/>
  <c r="A8" i="5"/>
  <c r="F7" i="5"/>
  <c r="B7" i="5"/>
  <c r="A7" i="5"/>
  <c r="F4" i="5"/>
  <c r="E4" i="5"/>
  <c r="D4" i="5"/>
  <c r="C4" i="5"/>
  <c r="B4" i="5"/>
  <c r="F3" i="5"/>
  <c r="E3" i="5"/>
  <c r="D3" i="5"/>
  <c r="C3" i="5"/>
  <c r="B3" i="5"/>
  <c r="B43" i="4"/>
  <c r="D41" i="4"/>
  <c r="B39" i="4"/>
  <c r="B38" i="4"/>
  <c r="B37" i="4"/>
  <c r="B36" i="4"/>
  <c r="B35" i="4"/>
  <c r="B34" i="4"/>
  <c r="B33" i="4"/>
  <c r="B32" i="4"/>
  <c r="B31" i="4"/>
  <c r="B30" i="4"/>
  <c r="A30" i="4"/>
  <c r="B29" i="4"/>
  <c r="A29" i="4"/>
  <c r="B28" i="4"/>
  <c r="A28" i="4"/>
  <c r="B27" i="4"/>
  <c r="A27" i="4"/>
  <c r="B26" i="4"/>
  <c r="B41" i="4" s="1"/>
  <c r="A26" i="4"/>
  <c r="B25" i="4"/>
  <c r="A25" i="4"/>
  <c r="F21" i="4"/>
  <c r="B21" i="4"/>
  <c r="A21" i="4"/>
  <c r="F20" i="4"/>
  <c r="B20" i="4"/>
  <c r="A20" i="4"/>
  <c r="F19" i="4"/>
  <c r="B19" i="4"/>
  <c r="A19" i="4"/>
  <c r="F18" i="4"/>
  <c r="B18" i="4"/>
  <c r="A18" i="4"/>
  <c r="F17" i="4"/>
  <c r="B17" i="4"/>
  <c r="A17" i="4"/>
  <c r="F16" i="4"/>
  <c r="B16" i="4"/>
  <c r="A16" i="4"/>
  <c r="F15" i="4"/>
  <c r="B15" i="4"/>
  <c r="A15" i="4"/>
  <c r="F14" i="4"/>
  <c r="B14" i="4"/>
  <c r="A14" i="4"/>
  <c r="F13" i="4"/>
  <c r="B13" i="4"/>
  <c r="A13" i="4"/>
  <c r="F12" i="4"/>
  <c r="B12" i="4"/>
  <c r="A12" i="4"/>
  <c r="F11" i="4"/>
  <c r="B11" i="4"/>
  <c r="A11" i="4"/>
  <c r="F10" i="4"/>
  <c r="B10" i="4"/>
  <c r="A10" i="4"/>
  <c r="F9" i="4"/>
  <c r="B9" i="4"/>
  <c r="A9" i="4"/>
  <c r="F8" i="4"/>
  <c r="B8" i="4"/>
  <c r="A8" i="4"/>
  <c r="F7" i="4"/>
  <c r="B7" i="4"/>
  <c r="A7" i="4"/>
  <c r="F4" i="4"/>
  <c r="E4" i="4"/>
  <c r="D4" i="4"/>
  <c r="C4" i="4"/>
  <c r="B4" i="4"/>
  <c r="F3" i="4"/>
  <c r="E3" i="4"/>
  <c r="D3" i="4"/>
  <c r="C3" i="4"/>
  <c r="B3" i="4"/>
  <c r="B41" i="3"/>
  <c r="C39" i="3"/>
  <c r="B39" i="3"/>
  <c r="A39" i="3"/>
  <c r="B38" i="3"/>
  <c r="A38" i="3"/>
  <c r="C37" i="3"/>
  <c r="B37" i="3"/>
  <c r="A37" i="3"/>
  <c r="C36" i="3"/>
  <c r="B36" i="3"/>
  <c r="A36" i="3"/>
  <c r="B35" i="3"/>
  <c r="A35" i="3"/>
  <c r="C34" i="3"/>
  <c r="B34" i="3"/>
  <c r="A34" i="3"/>
  <c r="B33" i="3"/>
  <c r="A33" i="3"/>
  <c r="C32" i="3"/>
  <c r="B32" i="3"/>
  <c r="A32" i="3"/>
  <c r="C31" i="3"/>
  <c r="B31" i="3"/>
  <c r="A31" i="3"/>
  <c r="B30" i="3"/>
  <c r="A30" i="3"/>
  <c r="C29" i="3"/>
  <c r="B29" i="3"/>
  <c r="A29" i="3"/>
  <c r="B28" i="3"/>
  <c r="A28" i="3"/>
  <c r="B27" i="3"/>
  <c r="A27" i="3"/>
  <c r="C26" i="3"/>
  <c r="C26" i="7" s="1"/>
  <c r="B26" i="3"/>
  <c r="A26" i="3"/>
  <c r="C25" i="3"/>
  <c r="B25" i="3"/>
  <c r="A25" i="3"/>
  <c r="F21" i="3"/>
  <c r="B21" i="3"/>
  <c r="A21" i="3"/>
  <c r="F20" i="3"/>
  <c r="B20" i="3"/>
  <c r="A20" i="3"/>
  <c r="F19" i="3"/>
  <c r="B19" i="3"/>
  <c r="A19" i="3"/>
  <c r="F18" i="3"/>
  <c r="B18" i="3"/>
  <c r="A18" i="3"/>
  <c r="F17" i="3"/>
  <c r="B17" i="3"/>
  <c r="A17" i="3"/>
  <c r="F16" i="3"/>
  <c r="B16" i="3"/>
  <c r="A16" i="3"/>
  <c r="F15" i="3"/>
  <c r="B15" i="3"/>
  <c r="A15" i="3"/>
  <c r="F14" i="3"/>
  <c r="B14" i="3"/>
  <c r="A14" i="3"/>
  <c r="F13" i="3"/>
  <c r="B13" i="3"/>
  <c r="A13" i="3"/>
  <c r="F12" i="3"/>
  <c r="B12" i="3"/>
  <c r="A12" i="3"/>
  <c r="F11" i="3"/>
  <c r="B11" i="3"/>
  <c r="A11" i="3"/>
  <c r="F10" i="3"/>
  <c r="B10" i="3"/>
  <c r="A10" i="3"/>
  <c r="F9" i="3"/>
  <c r="B9" i="3"/>
  <c r="A9" i="3"/>
  <c r="F8" i="3"/>
  <c r="B8" i="3"/>
  <c r="A8" i="3"/>
  <c r="F7" i="3"/>
  <c r="B7" i="3"/>
  <c r="A7" i="3"/>
  <c r="F4" i="3"/>
  <c r="E4" i="3"/>
  <c r="D4" i="3"/>
  <c r="C4" i="3"/>
  <c r="B4" i="3"/>
  <c r="F3" i="3"/>
  <c r="E3" i="3"/>
  <c r="C38" i="3" s="1"/>
  <c r="D3" i="3"/>
  <c r="C3" i="3"/>
  <c r="B3" i="3"/>
  <c r="C38" i="10" l="1"/>
  <c r="D38" i="10" s="1"/>
  <c r="C38" i="6"/>
  <c r="C38" i="8"/>
  <c r="D38" i="8" s="1"/>
  <c r="C38" i="4"/>
  <c r="C38" i="11"/>
  <c r="D38" i="11" s="1"/>
  <c r="C38" i="9"/>
  <c r="C38" i="5"/>
  <c r="D38" i="5" s="1"/>
  <c r="C38" i="7"/>
  <c r="D38" i="4"/>
  <c r="C27" i="3"/>
  <c r="C31" i="11"/>
  <c r="C31" i="7"/>
  <c r="D31" i="7" s="1"/>
  <c r="C31" i="9"/>
  <c r="C31" i="10"/>
  <c r="C31" i="8"/>
  <c r="C31" i="6"/>
  <c r="D31" i="6" s="1"/>
  <c r="C31" i="5"/>
  <c r="D31" i="5" s="1"/>
  <c r="C35" i="3"/>
  <c r="C39" i="11"/>
  <c r="C39" i="7"/>
  <c r="C39" i="9"/>
  <c r="C39" i="10"/>
  <c r="C39" i="8"/>
  <c r="C39" i="6"/>
  <c r="D39" i="6" s="1"/>
  <c r="C39" i="5"/>
  <c r="D39" i="5" s="1"/>
  <c r="D25" i="4"/>
  <c r="C25" i="9"/>
  <c r="C25" i="11"/>
  <c r="C25" i="7"/>
  <c r="C25" i="10"/>
  <c r="C25" i="8"/>
  <c r="D25" i="8" s="1"/>
  <c r="C25" i="4"/>
  <c r="C29" i="9"/>
  <c r="C29" i="11"/>
  <c r="C29" i="7"/>
  <c r="C29" i="10"/>
  <c r="C29" i="8"/>
  <c r="C29" i="4"/>
  <c r="D29" i="4" s="1"/>
  <c r="C33" i="3"/>
  <c r="C37" i="9"/>
  <c r="C37" i="5"/>
  <c r="C37" i="11"/>
  <c r="C37" i="7"/>
  <c r="D37" i="7" s="1"/>
  <c r="C37" i="10"/>
  <c r="C37" i="8"/>
  <c r="C37" i="6"/>
  <c r="C28" i="3"/>
  <c r="C32" i="8"/>
  <c r="D32" i="8" s="1"/>
  <c r="C32" i="10"/>
  <c r="C32" i="6"/>
  <c r="D32" i="6" s="1"/>
  <c r="C32" i="11"/>
  <c r="C32" i="9"/>
  <c r="C32" i="4"/>
  <c r="C36" i="8"/>
  <c r="D36" i="8" s="1"/>
  <c r="C36" i="10"/>
  <c r="C36" i="6"/>
  <c r="C36" i="11"/>
  <c r="C36" i="9"/>
  <c r="D36" i="9" s="1"/>
  <c r="C36" i="4"/>
  <c r="D26" i="4"/>
  <c r="D32" i="4"/>
  <c r="D36" i="4"/>
  <c r="C25" i="5"/>
  <c r="C29" i="5"/>
  <c r="D29" i="5" s="1"/>
  <c r="C29" i="6"/>
  <c r="C32" i="7"/>
  <c r="D37" i="4"/>
  <c r="D37" i="5"/>
  <c r="D34" i="5"/>
  <c r="D26" i="5"/>
  <c r="D25" i="5"/>
  <c r="D36" i="5"/>
  <c r="D32" i="5"/>
  <c r="D37" i="6"/>
  <c r="D29" i="6"/>
  <c r="D26" i="6"/>
  <c r="D38" i="6"/>
  <c r="D36" i="6"/>
  <c r="D25" i="6"/>
  <c r="B43" i="3"/>
  <c r="C26" i="10"/>
  <c r="C26" i="6"/>
  <c r="C26" i="8"/>
  <c r="C26" i="4"/>
  <c r="C26" i="11"/>
  <c r="C26" i="9"/>
  <c r="C30" i="3"/>
  <c r="C34" i="10"/>
  <c r="C34" i="6"/>
  <c r="D34" i="6" s="1"/>
  <c r="C34" i="8"/>
  <c r="C34" i="4"/>
  <c r="D34" i="4" s="1"/>
  <c r="C34" i="11"/>
  <c r="C34" i="9"/>
  <c r="C31" i="4"/>
  <c r="D31" i="4" s="1"/>
  <c r="C37" i="4"/>
  <c r="C39" i="4"/>
  <c r="D39" i="4" s="1"/>
  <c r="C25" i="6"/>
  <c r="D32" i="7"/>
  <c r="D38" i="7"/>
  <c r="D34" i="7"/>
  <c r="D26" i="7"/>
  <c r="D39" i="7"/>
  <c r="D25" i="7"/>
  <c r="D29" i="7"/>
  <c r="C36" i="7"/>
  <c r="D36" i="7" s="1"/>
  <c r="D38" i="9"/>
  <c r="D34" i="9"/>
  <c r="D26" i="9"/>
  <c r="D32" i="9"/>
  <c r="D25" i="9"/>
  <c r="D29" i="9"/>
  <c r="D31" i="9"/>
  <c r="D37" i="9"/>
  <c r="D39" i="9"/>
  <c r="D36" i="11"/>
  <c r="D32" i="11"/>
  <c r="D34" i="11"/>
  <c r="D26" i="11"/>
  <c r="D25" i="11"/>
  <c r="D29" i="11"/>
  <c r="D31" i="11"/>
  <c r="D37" i="11"/>
  <c r="D39" i="11"/>
  <c r="C34" i="14"/>
  <c r="C30" i="14"/>
  <c r="C36" i="14"/>
  <c r="C27" i="14"/>
  <c r="D27" i="14" s="1"/>
  <c r="B41" i="5"/>
  <c r="D26" i="8"/>
  <c r="D34" i="8"/>
  <c r="D26" i="10"/>
  <c r="D32" i="10"/>
  <c r="D34" i="10"/>
  <c r="D36" i="10"/>
  <c r="C36" i="12"/>
  <c r="C34" i="12"/>
  <c r="C30" i="12"/>
  <c r="C37" i="13"/>
  <c r="D37" i="13" s="1"/>
  <c r="C39" i="13"/>
  <c r="D27" i="13"/>
  <c r="B41" i="14"/>
  <c r="D37" i="8"/>
  <c r="D29" i="8"/>
  <c r="D39" i="8"/>
  <c r="D31" i="8"/>
  <c r="D39" i="10"/>
  <c r="D31" i="10"/>
  <c r="D37" i="10"/>
  <c r="D29" i="10"/>
  <c r="D25" i="10"/>
  <c r="D38" i="13"/>
  <c r="D34" i="13"/>
  <c r="D30" i="13"/>
  <c r="D36" i="13"/>
  <c r="D32" i="13"/>
  <c r="D28" i="13"/>
  <c r="D33" i="13"/>
  <c r="D29" i="13"/>
  <c r="D35" i="14"/>
  <c r="D31" i="14"/>
  <c r="D33" i="14"/>
  <c r="D29" i="14"/>
  <c r="D38" i="14"/>
  <c r="D34" i="14"/>
  <c r="D30" i="14"/>
  <c r="D26" i="14"/>
  <c r="D28" i="14"/>
  <c r="D36" i="14"/>
  <c r="B43" i="12"/>
  <c r="C25" i="12"/>
  <c r="C27" i="12"/>
  <c r="C31" i="12"/>
  <c r="C33" i="12"/>
  <c r="C35" i="12"/>
  <c r="C26" i="13"/>
  <c r="D26" i="13" s="1"/>
  <c r="D39" i="13"/>
  <c r="C39" i="12"/>
  <c r="C28" i="13"/>
  <c r="C36" i="13"/>
  <c r="C25" i="14"/>
  <c r="D25" i="14" s="1"/>
  <c r="D43" i="14" s="1"/>
  <c r="C33" i="14"/>
  <c r="C37" i="14"/>
  <c r="D37" i="14" s="1"/>
  <c r="C31" i="13"/>
  <c r="D31" i="13" s="1"/>
  <c r="C35" i="13"/>
  <c r="D35" i="13" s="1"/>
  <c r="C28" i="14"/>
  <c r="C39" i="14"/>
  <c r="D39" i="14" s="1"/>
  <c r="C28" i="12"/>
  <c r="C25" i="13"/>
  <c r="D25" i="13" s="1"/>
  <c r="D43" i="13" s="1"/>
  <c r="B23" i="15" l="1"/>
  <c r="D45" i="13"/>
  <c r="B25" i="15"/>
  <c r="D45" i="14"/>
  <c r="D43" i="9"/>
  <c r="C30" i="10"/>
  <c r="D30" i="10" s="1"/>
  <c r="C30" i="6"/>
  <c r="D30" i="6" s="1"/>
  <c r="C30" i="8"/>
  <c r="D30" i="8" s="1"/>
  <c r="C30" i="4"/>
  <c r="D30" i="4" s="1"/>
  <c r="C30" i="11"/>
  <c r="D30" i="11" s="1"/>
  <c r="C30" i="9"/>
  <c r="D30" i="9" s="1"/>
  <c r="C30" i="7"/>
  <c r="D30" i="7" s="1"/>
  <c r="C30" i="5"/>
  <c r="D30" i="5" s="1"/>
  <c r="C35" i="11"/>
  <c r="D35" i="11" s="1"/>
  <c r="C35" i="7"/>
  <c r="D35" i="7" s="1"/>
  <c r="C35" i="9"/>
  <c r="D35" i="9" s="1"/>
  <c r="C35" i="10"/>
  <c r="D35" i="10" s="1"/>
  <c r="C35" i="8"/>
  <c r="D35" i="8" s="1"/>
  <c r="C35" i="6"/>
  <c r="D35" i="6" s="1"/>
  <c r="C35" i="5"/>
  <c r="D35" i="5" s="1"/>
  <c r="C35" i="4"/>
  <c r="D35" i="4" s="1"/>
  <c r="C27" i="11"/>
  <c r="D27" i="11" s="1"/>
  <c r="C27" i="7"/>
  <c r="D27" i="7" s="1"/>
  <c r="C27" i="9"/>
  <c r="D27" i="9" s="1"/>
  <c r="C27" i="10"/>
  <c r="D27" i="10" s="1"/>
  <c r="D43" i="10" s="1"/>
  <c r="C27" i="8"/>
  <c r="D27" i="8" s="1"/>
  <c r="C27" i="4"/>
  <c r="D27" i="4" s="1"/>
  <c r="C27" i="6"/>
  <c r="D27" i="6" s="1"/>
  <c r="C27" i="5"/>
  <c r="D27" i="5" s="1"/>
  <c r="D43" i="5" s="1"/>
  <c r="D37" i="12"/>
  <c r="D33" i="12"/>
  <c r="D29" i="12"/>
  <c r="D25" i="12"/>
  <c r="D39" i="12"/>
  <c r="D35" i="12"/>
  <c r="D31" i="12"/>
  <c r="D27" i="12"/>
  <c r="D43" i="12" s="1"/>
  <c r="D38" i="12"/>
  <c r="D36" i="12"/>
  <c r="D34" i="12"/>
  <c r="D32" i="12"/>
  <c r="D30" i="12"/>
  <c r="D28" i="12"/>
  <c r="D26" i="12"/>
  <c r="C33" i="9"/>
  <c r="D33" i="9" s="1"/>
  <c r="C33" i="11"/>
  <c r="D33" i="11" s="1"/>
  <c r="C33" i="7"/>
  <c r="D33" i="7" s="1"/>
  <c r="D43" i="7" s="1"/>
  <c r="C33" i="10"/>
  <c r="D33" i="10" s="1"/>
  <c r="C33" i="8"/>
  <c r="D33" i="8" s="1"/>
  <c r="C33" i="6"/>
  <c r="D33" i="6" s="1"/>
  <c r="C33" i="5"/>
  <c r="D33" i="5" s="1"/>
  <c r="C33" i="4"/>
  <c r="D33" i="4" s="1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43" i="3" s="1"/>
  <c r="C28" i="8"/>
  <c r="D28" i="8" s="1"/>
  <c r="D43" i="8" s="1"/>
  <c r="C28" i="10"/>
  <c r="D28" i="10" s="1"/>
  <c r="C28" i="6"/>
  <c r="D28" i="6" s="1"/>
  <c r="D43" i="6" s="1"/>
  <c r="C28" i="4"/>
  <c r="D28" i="4" s="1"/>
  <c r="C28" i="11"/>
  <c r="D28" i="11" s="1"/>
  <c r="D43" i="11" s="1"/>
  <c r="C28" i="9"/>
  <c r="D28" i="9" s="1"/>
  <c r="C28" i="5"/>
  <c r="D28" i="5" s="1"/>
  <c r="C28" i="7"/>
  <c r="D28" i="7" s="1"/>
  <c r="B19" i="15" l="1"/>
  <c r="D45" i="11"/>
  <c r="B13" i="15"/>
  <c r="D45" i="8"/>
  <c r="B3" i="15"/>
  <c r="D45" i="3"/>
  <c r="B11" i="15"/>
  <c r="D45" i="7"/>
  <c r="B9" i="15"/>
  <c r="D45" i="6"/>
  <c r="B21" i="15"/>
  <c r="D45" i="12"/>
  <c r="B7" i="15"/>
  <c r="D45" i="5"/>
  <c r="B17" i="15"/>
  <c r="D45" i="10"/>
  <c r="B15" i="15"/>
  <c r="D45" i="9"/>
  <c r="D43" i="4"/>
  <c r="B5" i="15" l="1"/>
  <c r="D45" i="4"/>
  <c r="B29" i="15"/>
  <c r="B31" i="15" s="1"/>
</calcChain>
</file>

<file path=xl/sharedStrings.xml><?xml version="1.0" encoding="utf-8"?>
<sst xmlns="http://schemas.openxmlformats.org/spreadsheetml/2006/main" count="522" uniqueCount="88">
  <si>
    <t>ÍNDICE MENSURAÇÃO DOS RESULTADOS - IMR</t>
  </si>
  <si>
    <t>INDICADOR</t>
  </si>
  <si>
    <t>Medida de Qualidade do Serviço na Proposta aceita pela Administração</t>
  </si>
  <si>
    <t>FINALIDADE</t>
  </si>
  <si>
    <t>Acompanhar a execução contratual e aferir os padrões de qualidade do serviço prestado.</t>
  </si>
  <si>
    <t>META A CUMPRIR</t>
  </si>
  <si>
    <t>Atender a Carta Proposta apresentada pela empresa no cumprimento da solução do serviço requerido pela Administração</t>
  </si>
  <si>
    <t>INSTRUMENTO DE MEDIÇÃO</t>
  </si>
  <si>
    <t>Aferição manual, visual e tecnológica.</t>
  </si>
  <si>
    <t>FORMA DE ACOMPANHAMENTO</t>
  </si>
  <si>
    <t>In Loco</t>
  </si>
  <si>
    <t>PERIODICIDADE</t>
  </si>
  <si>
    <t>Dária</t>
  </si>
  <si>
    <t>MECANISMO DE CÁLCULO</t>
  </si>
  <si>
    <t>Aferição realizada diariamente, podendo haver aferições em todos os turnos de trabalho, sendo, neste caso, a reincidência da INFRAÇÃO somatiza para fins de Cálculo no Ajuste de Pagamento.
- CÁLCULO DIÁRIO DE PONTOS AFERIDOS: 
(total de pontos manhã) + (total de pontos tarde) + (total de pontos noite) = pontuação do dia
- CÁLCULO DIÁRIO DE INFRAÇÕES
(total de infrações da manhã) + (total de infrações da tarde) + (total de pontos noite) = Infrações do dia
- CÁLCULO MENSAL:
(processar o total de ocorrências diárias da variável) x (soma do total de infrações mensais da variável) x Grau da Infração  = pontuação total</t>
  </si>
  <si>
    <t>INÍCIO DA VIGÊNCIA</t>
  </si>
  <si>
    <t>Data da assinatura do Contrato</t>
  </si>
  <si>
    <t>FAIXA DE AJUSTE NO PAGAMENTO</t>
  </si>
  <si>
    <t>Pontuação total do Mês:
- Até 5 pontos: Pagamento de 100% da Nota Fiscal (N.F.);
- De 5 a 10 pontos: Desconto de 1,35% até 1,81% da N.F.;
- De 11 a 20 pontos: Desconto de 2,03% até 3,61% da N.F.;
- Mais de 20 pontos: Desconto de 4,00% da N.F.
OBS.: A faixa de desconto NÃO É LINEAR,
dependendo dos Graus das Infrações cometidas.</t>
  </si>
  <si>
    <t>OBSERVAÇÕES</t>
  </si>
  <si>
    <t>A pontuação é cumulativa entre os indicadores.</t>
  </si>
  <si>
    <t>INCIDÊNCIA 
DO GRAU DAS 
INFRAÇÕES</t>
  </si>
  <si>
    <t>ao dia sobre o valor mensal do contrato</t>
  </si>
  <si>
    <t>ITEM</t>
  </si>
  <si>
    <t>DESCRIÇÃO DAS INFRAÇÕES</t>
  </si>
  <si>
    <t>GRAU</t>
  </si>
  <si>
    <t>Manter empregado sem a qualificação e habilitação exigida ou Deixar de cumprir as exigências relativas à segurança do trabalho, dos programas de saúde ocupacional e riscos de acidente.</t>
  </si>
  <si>
    <t>Condicionada à verificação pela Fiscalização ou à comunicação formalizada a este, efetuada por servidor que tenha verificado sua ocorrência. Os registros das ocorrências serão individuais, ou seja, a cada fato ocorrido corresponderá uma ocorrência, podendo ocorrer o registro de várias ocorrências na mesma data.</t>
  </si>
  <si>
    <t>Permitir a presença de empregado sem uniforme e/ou crachá, com uniforme sujo, manchado, mal apresentado ou alocados na mesma função com uniformes despadronizados, ou seja, com modelo, cor e etc. diferentes.</t>
  </si>
  <si>
    <t>A quantidade de ocorrência registrada corresponderá ao número de funcionários que nela incorrerem um mesmo dia.</t>
  </si>
  <si>
    <t>Deixar de fornecer os materiais, ferramentas, utensílios, equipamentos e EPI em quantidade e definidos em proposta, ou aprovados pelo Fiscal, indispensáveis na prestação dos serviços e de impor penalidades àqueles que se negarem a usá-los.</t>
  </si>
  <si>
    <t>A falta e inadequação (em desacordo com a proposta) de cada material e/ou específico, será considerada ocorrência individual, podendo ocorrer o registro de várias ocorrências na mesma data.</t>
  </si>
  <si>
    <t>Atrasar e/ou deixar de fornecer uniformes e EPI’s e armamento definidos e indispensáveis na prestação dos serviços e de impor penalidades àqueles que se negarem a usá-los.</t>
  </si>
  <si>
    <t>Deixar de pagar e recolher no prazo legal salários, seguros, vales-
 transportes e refeição, contribuições sociais e fiscais, bem como não arcar com quaisquer despesas diretas e/ou indiretas relacionadas à execução do Contrato nas datas estipuladas</t>
  </si>
  <si>
    <t>Os registros das ocorrências serão individuais, ou seja, a cada fato
 ocorrido corresponderá ocorrência, podendo ocorrer o registro de várias ocorrências na mesma data.</t>
  </si>
  <si>
    <t>Destruir ou danificar documentos ou bens patrimoniais por culpa ou dolo de seus empregados.</t>
  </si>
  <si>
    <t>Condicionada à verificação pela Fiscalização ou à comunicação formalizada a efetuada por servidor que tenha verificado sua ocorrência. Os registros das ocorrências serão individuais, ou seja, a cada fato ocorrido corresponderá uma ocorrência, podendo ocorrer o registro de várias ocorrências na mesma data.</t>
  </si>
  <si>
    <t>Deixar de reparar, corrigir e substituir, as suas expensas, no total ou em partes, os serviços efetuados em que se verificarem vícios, danos, defeitos ou incorreções resultantes de sua execução.</t>
  </si>
  <si>
    <t>Condicionada à verificação pela Fiscalização ou à comunicação formalizada a efetuada por servidor que a tiver verificado.</t>
  </si>
  <si>
    <t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t>
  </si>
  <si>
    <t>Os registros das ocorrências serão individuais, ou seja, a cada fato ocorrido corresponderá uma ocorrência, podendo ocorrer o registro de várias ocorrências na mesma data. A empresa deverá substituir o empregado no prazo de 24 horas.</t>
  </si>
  <si>
    <t>Atrasar a apresentar, juntamente com a Nota Fiscal/Fatura os documentos necessários estabelecidos neste Termo de Referência e no Contrato.</t>
  </si>
  <si>
    <t>Os registros das ocorrências serão individuais, ou seja, a cada fato ocorrido corresponderá uma ocorrência, podendo ocorrer o registro de várias ocorrências na mesma data.</t>
  </si>
  <si>
    <t>Deixar de cumprir a solicitação formal da Fiscalização e de apresentar os relatórios indispensáveis à fiscalização do Contrato ou fornecer informações não condizentes com a realidade.</t>
  </si>
  <si>
    <t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t>
  </si>
  <si>
    <t>Deixar de realizar a substituição dos equipamentos/materiais ou deixar de observar as especificações mínimas exigidas dessas materiais.</t>
  </si>
  <si>
    <t>Os registros das ocorrências serão individuais, ou seja, a cada fato ocorrido corresponderá ocorrência, podendo ocorrer o registro de várias ocorrências na mesma data.</t>
  </si>
  <si>
    <t>Deixar de cumprir e se adequar às solicitações da fiscalização advindas das pesquisas de satisfação com os usuários dos serviços.</t>
  </si>
  <si>
    <t>Os registros das ocorrências serão individuais.</t>
  </si>
  <si>
    <t>Deixar de manter as autorizações específicas para a prestação dos serviços de vigilância, devidamente válidas, encaminhando à contratante sempre que houver alteração/atualização.</t>
  </si>
  <si>
    <t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t>
  </si>
  <si>
    <t>INFRAÇÃO</t>
  </si>
  <si>
    <t>*OBS: Preencher conforme a quantidade de ocorrências que acontecerem em cada infração</t>
  </si>
  <si>
    <t>Data</t>
  </si>
  <si>
    <t>Planejamento</t>
  </si>
  <si>
    <t>Iniciação</t>
  </si>
  <si>
    <t>Execução</t>
  </si>
  <si>
    <t>Monitoramento
e controle</t>
  </si>
  <si>
    <t>Finalização</t>
  </si>
  <si>
    <t>Observações:</t>
  </si>
  <si>
    <t>INFRAÇÕES</t>
  </si>
  <si>
    <t>OCORRÊNCIAS</t>
  </si>
  <si>
    <t>R$</t>
  </si>
  <si>
    <t>DESCONTO</t>
  </si>
  <si>
    <t>MECANISMO DE CÁLCULO PARA AJUSTE DE PAGAMENTO</t>
  </si>
  <si>
    <t>As OCORRÊNCIAS devem ser SOMADAS, dado que num dia pode haver mais de uma INFRAÇÃO. A fómula não capta a reincidência diária sobre os PONTOS.</t>
  </si>
  <si>
    <t>As OCORRÊNCIAS devem ser CONTADAS, dado que num dia NÃO poderá ocorrer mais de uma INFRAÇÃO pelo mesmo motivo.</t>
  </si>
  <si>
    <t>As OCORRÊNCIAS devem ser SOMADAS, dado que num dia pode haver mais de uma INFRAÇÃO por funcionário. A fómula não capta a reincidência diária sobre os PONTOS.</t>
  </si>
  <si>
    <t>As OCORRÊNCIAS devem ser SOMADAS, dado que num dia pode haver mais de uma INFRAÇÃO por atividade. A fómula não capta a reincidência diária sobre os PONTOS.</t>
  </si>
  <si>
    <t>TOTAL DE OCORRÊNCIAS</t>
  </si>
  <si>
    <t>VALOR PREVISTO</t>
  </si>
  <si>
    <t>TOTAL DE PONTOS
(Baseado nos Graus das Infrações)</t>
  </si>
  <si>
    <t>VALOR FINAL</t>
  </si>
  <si>
    <t>Tolerância:   Até 5 Pontos!</t>
  </si>
  <si>
    <t>% DEDUZIDO</t>
  </si>
  <si>
    <t>RESUMO ANUAL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</si>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</sst>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16" x14ac:knownFonts="1">
    <font>
      <sz val="10"/>
      <color rgb="FF000000"/>
      <name val="Arial"/>
    </font>
    <font>
      <b/>
      <sz val="12"/>
      <color theme="1"/>
      <name val="Arial"/>
    </font>
    <font>
      <sz val="10"/>
      <name val="Arial"/>
    </font>
    <font>
      <b/>
      <sz val="9"/>
      <color theme="1"/>
      <name val="Arial"/>
    </font>
    <font>
      <b/>
      <sz val="9"/>
      <color rgb="FFFF0000"/>
      <name val="Arial"/>
    </font>
    <font>
      <sz val="10"/>
      <color rgb="FFFF0000"/>
      <name val="Arial"/>
    </font>
    <font>
      <i/>
      <sz val="10"/>
      <color rgb="FFFF0000"/>
      <name val="Arial"/>
    </font>
    <font>
      <b/>
      <sz val="10"/>
      <color theme="1"/>
      <name val="Arial"/>
    </font>
    <font>
      <sz val="8"/>
      <color theme="1"/>
      <name val="Arial"/>
    </font>
    <font>
      <sz val="9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0"/>
      <color theme="1"/>
      <name val="Arial"/>
    </font>
    <font>
      <sz val="12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rgb="FF4A86E8"/>
        <bgColor rgb="FF4A86E8"/>
      </patternFill>
    </fill>
    <fill>
      <patternFill patternType="solid">
        <fgColor rgb="FFFFE599"/>
        <bgColor rgb="FFFFE599"/>
      </patternFill>
    </fill>
    <fill>
      <patternFill patternType="solid">
        <fgColor rgb="FFF6B26B"/>
        <bgColor rgb="FFF6B26B"/>
      </patternFill>
    </fill>
    <fill>
      <patternFill patternType="solid">
        <fgColor rgb="FFE06666"/>
        <bgColor rgb="FFE06666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0" fontId="2" fillId="0" borderId="0" xfId="0" applyNumberFormat="1" applyFont="1" applyAlignment="1"/>
    <xf numFmtId="0" fontId="7" fillId="2" borderId="4" xfId="0" applyFont="1" applyFill="1" applyBorder="1" applyAlignment="1">
      <alignment horizontal="center" vertical="center"/>
    </xf>
    <xf numFmtId="164" fontId="2" fillId="0" borderId="0" xfId="0" applyNumberFormat="1" applyFont="1" applyAlignment="1"/>
    <xf numFmtId="164" fontId="7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164" fontId="11" fillId="0" borderId="0" xfId="0" applyNumberFormat="1" applyFont="1" applyAlignme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4" fontId="15" fillId="2" borderId="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9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15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32"/>
  <sheetViews>
    <sheetView topLeftCell="A25" workbookViewId="0">
      <selection activeCell="B7" sqref="B7:F7"/>
    </sheetView>
  </sheetViews>
  <sheetFormatPr defaultColWidth="14.42578125" defaultRowHeight="15.75" customHeight="1" x14ac:dyDescent="0.2"/>
  <cols>
    <col min="1" max="1" width="19.140625" customWidth="1"/>
    <col min="2" max="2" width="15.140625" customWidth="1"/>
    <col min="3" max="3" width="23.5703125" customWidth="1"/>
    <col min="4" max="6" width="15.140625" customWidth="1"/>
    <col min="7" max="7" width="51.85546875" customWidth="1"/>
    <col min="8" max="8" width="12.42578125" customWidth="1"/>
    <col min="9" max="15" width="14.42578125" customWidth="1"/>
  </cols>
  <sheetData>
    <row r="1" spans="1:14" ht="37.5" customHeight="1" x14ac:dyDescent="0.2">
      <c r="A1" s="37" t="s">
        <v>0</v>
      </c>
      <c r="B1" s="38"/>
      <c r="C1" s="38"/>
      <c r="D1" s="38"/>
      <c r="E1" s="38"/>
      <c r="F1" s="39"/>
    </row>
    <row r="2" spans="1:14" ht="37.5" customHeight="1" x14ac:dyDescent="0.2">
      <c r="A2" s="1" t="s">
        <v>1</v>
      </c>
      <c r="B2" s="40" t="s">
        <v>2</v>
      </c>
      <c r="C2" s="38"/>
      <c r="D2" s="38"/>
      <c r="E2" s="38"/>
      <c r="F2" s="39"/>
    </row>
    <row r="3" spans="1:14" ht="45.75" customHeight="1" x14ac:dyDescent="0.2">
      <c r="A3" s="2" t="s">
        <v>3</v>
      </c>
      <c r="B3" s="41" t="s">
        <v>4</v>
      </c>
      <c r="C3" s="38"/>
      <c r="D3" s="38"/>
      <c r="E3" s="38"/>
      <c r="F3" s="39"/>
    </row>
    <row r="4" spans="1:14" ht="35.25" customHeight="1" x14ac:dyDescent="0.2">
      <c r="A4" s="2" t="s">
        <v>5</v>
      </c>
      <c r="B4" s="41" t="s">
        <v>6</v>
      </c>
      <c r="C4" s="38"/>
      <c r="D4" s="38"/>
      <c r="E4" s="38"/>
      <c r="F4" s="39"/>
    </row>
    <row r="5" spans="1:14" ht="30" customHeight="1" x14ac:dyDescent="0.2">
      <c r="A5" s="2" t="s">
        <v>7</v>
      </c>
      <c r="B5" s="41" t="s">
        <v>8</v>
      </c>
      <c r="C5" s="38"/>
      <c r="D5" s="38"/>
      <c r="E5" s="38"/>
      <c r="F5" s="39"/>
    </row>
    <row r="6" spans="1:14" ht="32.25" customHeight="1" x14ac:dyDescent="0.2">
      <c r="A6" s="2" t="s">
        <v>9</v>
      </c>
      <c r="B6" s="42" t="s">
        <v>10</v>
      </c>
      <c r="C6" s="38"/>
      <c r="D6" s="38"/>
      <c r="E6" s="38"/>
      <c r="F6" s="39"/>
    </row>
    <row r="7" spans="1:14" ht="25.5" customHeight="1" x14ac:dyDescent="0.2">
      <c r="A7" s="2" t="s">
        <v>11</v>
      </c>
      <c r="B7" s="41" t="s">
        <v>12</v>
      </c>
      <c r="C7" s="38"/>
      <c r="D7" s="38"/>
      <c r="E7" s="38"/>
      <c r="F7" s="39"/>
    </row>
    <row r="8" spans="1:14" ht="188.25" customHeight="1" x14ac:dyDescent="0.2">
      <c r="A8" s="2" t="s">
        <v>13</v>
      </c>
      <c r="B8" s="41" t="s">
        <v>14</v>
      </c>
      <c r="C8" s="38"/>
      <c r="D8" s="38"/>
      <c r="E8" s="38"/>
      <c r="F8" s="39"/>
    </row>
    <row r="9" spans="1:14" ht="28.5" customHeight="1" x14ac:dyDescent="0.2">
      <c r="A9" s="2" t="s">
        <v>15</v>
      </c>
      <c r="B9" s="41" t="s">
        <v>16</v>
      </c>
      <c r="C9" s="38"/>
      <c r="D9" s="38"/>
      <c r="E9" s="38"/>
      <c r="F9" s="39"/>
    </row>
    <row r="10" spans="1:14" ht="156.75" customHeight="1" x14ac:dyDescent="0.2">
      <c r="A10" s="2" t="s">
        <v>17</v>
      </c>
      <c r="B10" s="41" t="s">
        <v>18</v>
      </c>
      <c r="C10" s="38"/>
      <c r="D10" s="38"/>
      <c r="E10" s="38"/>
      <c r="F10" s="39"/>
    </row>
    <row r="11" spans="1:14" ht="27.75" customHeight="1" x14ac:dyDescent="0.2">
      <c r="A11" s="2" t="s">
        <v>19</v>
      </c>
      <c r="B11" s="41" t="s">
        <v>20</v>
      </c>
      <c r="C11" s="38"/>
      <c r="D11" s="38"/>
      <c r="E11" s="38"/>
      <c r="F11" s="39"/>
    </row>
    <row r="12" spans="1:14" ht="12.75" x14ac:dyDescent="0.2">
      <c r="J12" s="3"/>
      <c r="K12" s="3"/>
      <c r="L12" s="3"/>
      <c r="M12" s="3"/>
      <c r="N12" s="3"/>
    </row>
    <row r="13" spans="1:14" ht="12.75" x14ac:dyDescent="0.2">
      <c r="A13" s="43" t="s">
        <v>21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I13" s="5"/>
    </row>
    <row r="14" spans="1:14" ht="12.75" x14ac:dyDescent="0.2">
      <c r="A14" s="44"/>
      <c r="B14" s="6">
        <v>50</v>
      </c>
      <c r="C14" s="6">
        <v>75</v>
      </c>
      <c r="D14" s="6">
        <v>125</v>
      </c>
      <c r="E14" s="6">
        <v>150</v>
      </c>
      <c r="F14" s="6">
        <v>200</v>
      </c>
    </row>
    <row r="15" spans="1:14" ht="22.5" x14ac:dyDescent="0.2">
      <c r="A15" s="45"/>
      <c r="B15" s="7" t="s">
        <v>22</v>
      </c>
      <c r="C15" s="7" t="s">
        <v>22</v>
      </c>
      <c r="D15" s="7" t="s">
        <v>22</v>
      </c>
      <c r="E15" s="7" t="s">
        <v>22</v>
      </c>
      <c r="F15" s="7" t="s">
        <v>22</v>
      </c>
    </row>
    <row r="16" spans="1:14" ht="12.75" x14ac:dyDescent="0.2">
      <c r="B16" s="8"/>
      <c r="J16" s="3"/>
      <c r="K16" s="3"/>
      <c r="L16" s="3"/>
      <c r="M16" s="3"/>
      <c r="N16" s="3"/>
    </row>
    <row r="17" spans="1:14" ht="12.75" x14ac:dyDescent="0.2">
      <c r="A17" s="9" t="s">
        <v>23</v>
      </c>
      <c r="B17" s="46" t="s">
        <v>24</v>
      </c>
      <c r="C17" s="38"/>
      <c r="D17" s="38"/>
      <c r="E17" s="39"/>
      <c r="F17" s="9" t="s">
        <v>25</v>
      </c>
      <c r="I17" s="5"/>
    </row>
    <row r="18" spans="1:14" ht="63" customHeight="1" x14ac:dyDescent="0.2">
      <c r="A18" s="10">
        <v>1</v>
      </c>
      <c r="B18" s="47" t="s">
        <v>26</v>
      </c>
      <c r="C18" s="38"/>
      <c r="D18" s="38"/>
      <c r="E18" s="39"/>
      <c r="F18" s="10">
        <v>5</v>
      </c>
      <c r="G18" s="11" t="s">
        <v>27</v>
      </c>
    </row>
    <row r="19" spans="1:14" ht="25.5" x14ac:dyDescent="0.2">
      <c r="A19" s="10">
        <v>2</v>
      </c>
      <c r="B19" s="47" t="s">
        <v>28</v>
      </c>
      <c r="C19" s="38"/>
      <c r="D19" s="38"/>
      <c r="E19" s="39"/>
      <c r="F19" s="10">
        <v>1</v>
      </c>
      <c r="G19" s="11" t="s">
        <v>29</v>
      </c>
    </row>
    <row r="20" spans="1:14" ht="51" x14ac:dyDescent="0.2">
      <c r="A20" s="10">
        <v>3</v>
      </c>
      <c r="B20" s="47" t="s">
        <v>30</v>
      </c>
      <c r="C20" s="38"/>
      <c r="D20" s="38"/>
      <c r="E20" s="39"/>
      <c r="F20" s="10">
        <v>4</v>
      </c>
      <c r="G20" s="11" t="s">
        <v>31</v>
      </c>
      <c r="J20" s="3"/>
      <c r="K20" s="3"/>
      <c r="L20" s="3"/>
      <c r="M20" s="3"/>
      <c r="N20" s="3"/>
    </row>
    <row r="21" spans="1:14" ht="54" customHeight="1" x14ac:dyDescent="0.2">
      <c r="A21" s="10">
        <v>4</v>
      </c>
      <c r="B21" s="47" t="s">
        <v>32</v>
      </c>
      <c r="C21" s="38"/>
      <c r="D21" s="38"/>
      <c r="E21" s="39"/>
      <c r="F21" s="10">
        <v>4</v>
      </c>
      <c r="G21" s="11" t="s">
        <v>29</v>
      </c>
      <c r="I21" s="5"/>
    </row>
    <row r="22" spans="1:14" ht="51" x14ac:dyDescent="0.2">
      <c r="A22" s="10">
        <v>5</v>
      </c>
      <c r="B22" s="47" t="s">
        <v>33</v>
      </c>
      <c r="C22" s="38"/>
      <c r="D22" s="38"/>
      <c r="E22" s="39"/>
      <c r="F22" s="10">
        <v>5</v>
      </c>
      <c r="G22" s="11" t="s">
        <v>34</v>
      </c>
    </row>
    <row r="23" spans="1:14" ht="76.5" x14ac:dyDescent="0.2">
      <c r="A23" s="10">
        <v>6</v>
      </c>
      <c r="B23" s="47" t="s">
        <v>35</v>
      </c>
      <c r="C23" s="38"/>
      <c r="D23" s="38"/>
      <c r="E23" s="39"/>
      <c r="F23" s="10">
        <v>4</v>
      </c>
      <c r="G23" s="11" t="s">
        <v>36</v>
      </c>
    </row>
    <row r="24" spans="1:14" ht="54" customHeight="1" x14ac:dyDescent="0.2">
      <c r="A24" s="10">
        <v>7</v>
      </c>
      <c r="B24" s="47" t="s">
        <v>37</v>
      </c>
      <c r="C24" s="38"/>
      <c r="D24" s="38"/>
      <c r="E24" s="39"/>
      <c r="F24" s="10">
        <v>2</v>
      </c>
      <c r="G24" s="11" t="s">
        <v>38</v>
      </c>
      <c r="J24" s="5"/>
      <c r="K24" s="5"/>
      <c r="L24" s="5"/>
      <c r="M24" s="5"/>
      <c r="N24" s="5"/>
    </row>
    <row r="25" spans="1:14" ht="41.25" customHeight="1" x14ac:dyDescent="0.2">
      <c r="A25" s="10">
        <v>8</v>
      </c>
      <c r="B25" s="47" t="s">
        <v>39</v>
      </c>
      <c r="C25" s="38"/>
      <c r="D25" s="38"/>
      <c r="E25" s="39"/>
      <c r="F25" s="10">
        <v>5</v>
      </c>
      <c r="G25" s="11" t="s">
        <v>40</v>
      </c>
      <c r="I25" s="12"/>
    </row>
    <row r="26" spans="1:14" ht="38.25" x14ac:dyDescent="0.2">
      <c r="A26" s="10">
        <v>9</v>
      </c>
      <c r="B26" s="47" t="s">
        <v>41</v>
      </c>
      <c r="C26" s="38"/>
      <c r="D26" s="38"/>
      <c r="E26" s="39"/>
      <c r="F26" s="10">
        <v>4</v>
      </c>
      <c r="G26" s="11" t="s">
        <v>42</v>
      </c>
    </row>
    <row r="27" spans="1:14" ht="71.25" customHeight="1" x14ac:dyDescent="0.2">
      <c r="A27" s="10">
        <v>10</v>
      </c>
      <c r="B27" s="47" t="s">
        <v>43</v>
      </c>
      <c r="C27" s="38"/>
      <c r="D27" s="38"/>
      <c r="E27" s="39"/>
      <c r="F27" s="10">
        <v>3</v>
      </c>
      <c r="G27" s="11" t="s">
        <v>42</v>
      </c>
    </row>
    <row r="28" spans="1:14" ht="42.75" customHeight="1" x14ac:dyDescent="0.2">
      <c r="A28" s="10">
        <v>11</v>
      </c>
      <c r="B28" s="47" t="s">
        <v>44</v>
      </c>
      <c r="C28" s="38"/>
      <c r="D28" s="38"/>
      <c r="E28" s="39"/>
      <c r="F28" s="10">
        <v>4</v>
      </c>
      <c r="G28" s="11" t="s">
        <v>42</v>
      </c>
    </row>
    <row r="29" spans="1:14" ht="57" customHeight="1" x14ac:dyDescent="0.2">
      <c r="A29" s="10">
        <v>12</v>
      </c>
      <c r="B29" s="47" t="s">
        <v>45</v>
      </c>
      <c r="C29" s="38"/>
      <c r="D29" s="38"/>
      <c r="E29" s="39"/>
      <c r="F29" s="10">
        <v>1</v>
      </c>
      <c r="G29" s="11" t="s">
        <v>46</v>
      </c>
    </row>
    <row r="30" spans="1:14" ht="12.75" x14ac:dyDescent="0.2">
      <c r="A30" s="10">
        <v>13</v>
      </c>
      <c r="B30" s="47" t="s">
        <v>47</v>
      </c>
      <c r="C30" s="38"/>
      <c r="D30" s="38"/>
      <c r="E30" s="39"/>
      <c r="F30" s="10">
        <v>3</v>
      </c>
      <c r="G30" s="11" t="s">
        <v>48</v>
      </c>
    </row>
    <row r="31" spans="1:14" ht="49.5" customHeight="1" x14ac:dyDescent="0.2">
      <c r="A31" s="10">
        <v>14</v>
      </c>
      <c r="B31" s="47" t="s">
        <v>49</v>
      </c>
      <c r="C31" s="38"/>
      <c r="D31" s="38"/>
      <c r="E31" s="39"/>
      <c r="F31" s="10">
        <v>4</v>
      </c>
      <c r="G31" s="11" t="s">
        <v>48</v>
      </c>
    </row>
    <row r="32" spans="1:14" ht="12.75" x14ac:dyDescent="0.2">
      <c r="A32" s="10">
        <v>15</v>
      </c>
      <c r="B32" s="47" t="s">
        <v>50</v>
      </c>
      <c r="C32" s="38"/>
      <c r="D32" s="38"/>
      <c r="E32" s="39"/>
      <c r="F32" s="10">
        <v>5</v>
      </c>
      <c r="G32" s="11" t="s">
        <v>48</v>
      </c>
    </row>
  </sheetData>
  <mergeCells count="28">
    <mergeCell ref="B32:E32"/>
    <mergeCell ref="B19:E19"/>
    <mergeCell ref="B20:E20"/>
    <mergeCell ref="B21:E21"/>
    <mergeCell ref="B22:E22"/>
    <mergeCell ref="B23:E23"/>
    <mergeCell ref="B24:E24"/>
    <mergeCell ref="B25:E25"/>
    <mergeCell ref="B27:E27"/>
    <mergeCell ref="B28:E28"/>
    <mergeCell ref="B29:E29"/>
    <mergeCell ref="B30:E30"/>
    <mergeCell ref="B31:E31"/>
    <mergeCell ref="B11:F11"/>
    <mergeCell ref="A13:A15"/>
    <mergeCell ref="B17:E17"/>
    <mergeCell ref="B18:E18"/>
    <mergeCell ref="B26:E26"/>
    <mergeCell ref="B6:F6"/>
    <mergeCell ref="B7:F7"/>
    <mergeCell ref="B8:F8"/>
    <mergeCell ref="B9:F9"/>
    <mergeCell ref="B10:F10"/>
    <mergeCell ref="A1:F1"/>
    <mergeCell ref="B2:F2"/>
    <mergeCell ref="B3:F3"/>
    <mergeCell ref="B4:F4"/>
    <mergeCell ref="B5:F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2:F46"/>
  <sheetViews>
    <sheetView workbookViewId="0"/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12.75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26.25" customHeight="1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24.75" customHeight="1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12.75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12.75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12.75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64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v>1</v>
      </c>
      <c r="B25" s="34">
        <f>SUM(Controle!C$224:C$254)</f>
        <v>0</v>
      </c>
      <c r="C25" s="35">
        <f>Jan!C25</f>
        <v>200</v>
      </c>
      <c r="D25" s="36">
        <f t="shared" ref="D25:D39" si="0">(IF($B$43&gt;5,1,0))*(C25*B25)</f>
        <v>0</v>
      </c>
      <c r="E25" s="56" t="s">
        <v>65</v>
      </c>
      <c r="F25" s="39"/>
    </row>
    <row r="26" spans="1:6" ht="12.75" x14ac:dyDescent="0.2">
      <c r="A26" s="33">
        <v>2</v>
      </c>
      <c r="B26" s="34">
        <f>COUNT(Controle!D$224:D$254)</f>
        <v>0</v>
      </c>
      <c r="C26" s="35">
        <f>Jan!C26</f>
        <v>50</v>
      </c>
      <c r="D26" s="36">
        <f t="shared" si="0"/>
        <v>0</v>
      </c>
      <c r="E26" s="56" t="s">
        <v>66</v>
      </c>
      <c r="F26" s="39"/>
    </row>
    <row r="27" spans="1:6" ht="12.75" x14ac:dyDescent="0.2">
      <c r="A27" s="33">
        <v>3</v>
      </c>
      <c r="B27" s="34">
        <f>SUM(Controle!E$224:E$254)</f>
        <v>0</v>
      </c>
      <c r="C27" s="35">
        <f>Jan!C27</f>
        <v>150</v>
      </c>
      <c r="D27" s="36">
        <f t="shared" si="0"/>
        <v>0</v>
      </c>
      <c r="E27" s="56" t="s">
        <v>67</v>
      </c>
      <c r="F27" s="39"/>
    </row>
    <row r="28" spans="1:6" ht="12.75" x14ac:dyDescent="0.2">
      <c r="A28" s="33">
        <v>4</v>
      </c>
      <c r="B28" s="34">
        <f>SUM(Controle!F$224:F$254)</f>
        <v>0</v>
      </c>
      <c r="C28" s="35">
        <f>Jan!C28</f>
        <v>150</v>
      </c>
      <c r="D28" s="36">
        <f t="shared" si="0"/>
        <v>0</v>
      </c>
      <c r="E28" s="56" t="s">
        <v>68</v>
      </c>
      <c r="F28" s="39"/>
    </row>
    <row r="29" spans="1:6" ht="12.75" x14ac:dyDescent="0.2">
      <c r="A29" s="33">
        <v>5</v>
      </c>
      <c r="B29" s="34">
        <f>COUNT(Controle!G$224:G$254)</f>
        <v>0</v>
      </c>
      <c r="C29" s="35">
        <f>Jan!C29</f>
        <v>200</v>
      </c>
      <c r="D29" s="36">
        <f t="shared" si="0"/>
        <v>0</v>
      </c>
      <c r="E29" s="56" t="s">
        <v>65</v>
      </c>
      <c r="F29" s="39"/>
    </row>
    <row r="30" spans="1:6" ht="12.75" x14ac:dyDescent="0.2">
      <c r="A30" s="33">
        <v>6</v>
      </c>
      <c r="B30" s="34">
        <f>COUNT(Controle!H$224:H$254)</f>
        <v>0</v>
      </c>
      <c r="C30" s="35">
        <f>Jan!C30</f>
        <v>150</v>
      </c>
      <c r="D30" s="36">
        <f t="shared" si="0"/>
        <v>0</v>
      </c>
      <c r="E30" s="56" t="s">
        <v>67</v>
      </c>
      <c r="F30" s="39"/>
    </row>
    <row r="31" spans="1:6" ht="12.75" x14ac:dyDescent="0.2">
      <c r="A31" s="33">
        <v>7</v>
      </c>
      <c r="B31" s="34">
        <f>SUM(Controle!I$224:I$254)</f>
        <v>0</v>
      </c>
      <c r="C31" s="35">
        <f>Jan!C31</f>
        <v>75</v>
      </c>
      <c r="D31" s="36">
        <f t="shared" si="0"/>
        <v>0</v>
      </c>
      <c r="E31" s="56" t="s">
        <v>65</v>
      </c>
      <c r="F31" s="39"/>
    </row>
    <row r="32" spans="1:6" ht="12.75" x14ac:dyDescent="0.2">
      <c r="A32" s="33">
        <v>8</v>
      </c>
      <c r="B32" s="34">
        <f>SUM(Controle!J$224:J$254)</f>
        <v>0</v>
      </c>
      <c r="C32" s="35">
        <f>Jan!C32</f>
        <v>200</v>
      </c>
      <c r="D32" s="36">
        <f t="shared" si="0"/>
        <v>0</v>
      </c>
      <c r="E32" s="56" t="s">
        <v>66</v>
      </c>
      <c r="F32" s="39"/>
    </row>
    <row r="33" spans="1:6" ht="12.75" x14ac:dyDescent="0.2">
      <c r="A33" s="33">
        <v>9</v>
      </c>
      <c r="B33" s="34">
        <f>SUM(Controle!K$224:K$254)</f>
        <v>0</v>
      </c>
      <c r="C33" s="35">
        <f>Jan!C33</f>
        <v>150</v>
      </c>
      <c r="D33" s="36">
        <f t="shared" si="0"/>
        <v>0</v>
      </c>
      <c r="E33" s="56" t="s">
        <v>66</v>
      </c>
      <c r="F33" s="39"/>
    </row>
    <row r="34" spans="1:6" ht="12.75" x14ac:dyDescent="0.2">
      <c r="A34" s="33">
        <v>10</v>
      </c>
      <c r="B34" s="34">
        <f>COUNT(Controle!L$224:L$254)</f>
        <v>0</v>
      </c>
      <c r="C34" s="35">
        <f>Jan!C34</f>
        <v>125</v>
      </c>
      <c r="D34" s="36">
        <f t="shared" si="0"/>
        <v>0</v>
      </c>
      <c r="E34" s="56" t="s">
        <v>66</v>
      </c>
      <c r="F34" s="39"/>
    </row>
    <row r="35" spans="1:6" ht="12.75" x14ac:dyDescent="0.2">
      <c r="A35" s="33">
        <v>11</v>
      </c>
      <c r="B35" s="34">
        <f>COUNT(Controle!M$224:M$254)</f>
        <v>0</v>
      </c>
      <c r="C35" s="35">
        <f>Jan!C35</f>
        <v>150</v>
      </c>
      <c r="D35" s="36">
        <f t="shared" si="0"/>
        <v>0</v>
      </c>
      <c r="E35" s="56" t="s">
        <v>66</v>
      </c>
      <c r="F35" s="39"/>
    </row>
    <row r="36" spans="1:6" ht="12.75" x14ac:dyDescent="0.2">
      <c r="A36" s="33">
        <v>12</v>
      </c>
      <c r="B36" s="34">
        <f>COUNT(Controle!N$224:N$254)</f>
        <v>0</v>
      </c>
      <c r="C36" s="35">
        <f>Jan!C36</f>
        <v>50</v>
      </c>
      <c r="D36" s="36">
        <f t="shared" si="0"/>
        <v>0</v>
      </c>
      <c r="E36" s="56" t="s">
        <v>66</v>
      </c>
      <c r="F36" s="39"/>
    </row>
    <row r="37" spans="1:6" ht="12.75" x14ac:dyDescent="0.2">
      <c r="A37" s="33">
        <v>13</v>
      </c>
      <c r="B37" s="34">
        <f>COUNT(Controle!O$224:O$254)</f>
        <v>0</v>
      </c>
      <c r="C37" s="35">
        <f>Jan!C37</f>
        <v>125</v>
      </c>
      <c r="D37" s="36">
        <f t="shared" si="0"/>
        <v>0</v>
      </c>
      <c r="E37" s="56" t="s">
        <v>66</v>
      </c>
      <c r="F37" s="39"/>
    </row>
    <row r="38" spans="1:6" ht="12.75" x14ac:dyDescent="0.2">
      <c r="A38" s="33">
        <v>14</v>
      </c>
      <c r="B38" s="34">
        <f>COUNT(Controle!P$224:P$254)</f>
        <v>0</v>
      </c>
      <c r="C38" s="35">
        <f>Jan!C38</f>
        <v>150</v>
      </c>
      <c r="D38" s="36">
        <f t="shared" si="0"/>
        <v>0</v>
      </c>
      <c r="E38" s="56" t="s">
        <v>66</v>
      </c>
      <c r="F38" s="39"/>
    </row>
    <row r="39" spans="1:6" ht="12.75" x14ac:dyDescent="0.2">
      <c r="A39" s="33">
        <v>15</v>
      </c>
      <c r="B39" s="34">
        <f>COUNT(Controle!Q$224:Q$254)</f>
        <v>0</v>
      </c>
      <c r="C39" s="35">
        <f>Jan!C39</f>
        <v>200</v>
      </c>
      <c r="D39" s="36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f>Jan!D41</f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224:C254)*F7)+(COUNT(Controle!D224:D254)*F8)+(COUNT(Controle!E224:E254)*F9)+(COUNT(Controle!F224:F254)*F10)+(COUNT(Controle!G224:G254)*F11)+(COUNT(Controle!H224:H254)*F12)+(COUNT(Controle!I224:I254)*F13)+(COUNT(Controle!J224:J254)*F14)+(COUNT(Controle!K224:K254)*F15)+(COUNT(Controle!L224:L254)*F16)+(COUNT(Controle!M224:M254)*F17)+(COUNT(Controle!Q224:Q254)*F18)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2:F46"/>
  <sheetViews>
    <sheetView workbookViewId="0"/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12.75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26.25" customHeight="1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24.75" customHeight="1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25.5" customHeight="1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25.5" customHeight="1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25.5" customHeight="1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64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v>1</v>
      </c>
      <c r="B25" s="34">
        <f>SUM(Controle!C$256:C$285)</f>
        <v>0</v>
      </c>
      <c r="C25" s="35">
        <f>Jan!C25</f>
        <v>200</v>
      </c>
      <c r="D25" s="36">
        <f t="shared" ref="D25:D39" si="0">(IF($B$43&gt;5,1,0))*(C25*B25)</f>
        <v>0</v>
      </c>
      <c r="E25" s="56" t="s">
        <v>65</v>
      </c>
      <c r="F25" s="39"/>
    </row>
    <row r="26" spans="1:6" ht="12.75" x14ac:dyDescent="0.2">
      <c r="A26" s="33">
        <v>2</v>
      </c>
      <c r="B26" s="34">
        <f>COUNT(Controle!D$256:D$285)</f>
        <v>0</v>
      </c>
      <c r="C26" s="35">
        <f>Jan!C26</f>
        <v>50</v>
      </c>
      <c r="D26" s="36">
        <f t="shared" si="0"/>
        <v>0</v>
      </c>
      <c r="E26" s="56" t="s">
        <v>66</v>
      </c>
      <c r="F26" s="39"/>
    </row>
    <row r="27" spans="1:6" ht="12.75" x14ac:dyDescent="0.2">
      <c r="A27" s="33">
        <v>3</v>
      </c>
      <c r="B27" s="34">
        <f>SUM(Controle!E$256:E$285)</f>
        <v>0</v>
      </c>
      <c r="C27" s="35">
        <f>Jan!C27</f>
        <v>150</v>
      </c>
      <c r="D27" s="36">
        <f t="shared" si="0"/>
        <v>0</v>
      </c>
      <c r="E27" s="56" t="s">
        <v>67</v>
      </c>
      <c r="F27" s="39"/>
    </row>
    <row r="28" spans="1:6" ht="12.75" x14ac:dyDescent="0.2">
      <c r="A28" s="33">
        <v>4</v>
      </c>
      <c r="B28" s="34">
        <f>SUM(Controle!F$256:F$285)</f>
        <v>0</v>
      </c>
      <c r="C28" s="35">
        <f>Jan!C28</f>
        <v>150</v>
      </c>
      <c r="D28" s="36">
        <f t="shared" si="0"/>
        <v>0</v>
      </c>
      <c r="E28" s="56" t="s">
        <v>68</v>
      </c>
      <c r="F28" s="39"/>
    </row>
    <row r="29" spans="1:6" ht="12.75" x14ac:dyDescent="0.2">
      <c r="A29" s="33">
        <v>5</v>
      </c>
      <c r="B29" s="34">
        <f>COUNT(Controle!G$256:G$285)</f>
        <v>0</v>
      </c>
      <c r="C29" s="35">
        <f>Jan!C29</f>
        <v>200</v>
      </c>
      <c r="D29" s="36">
        <f t="shared" si="0"/>
        <v>0</v>
      </c>
      <c r="E29" s="56" t="s">
        <v>65</v>
      </c>
      <c r="F29" s="39"/>
    </row>
    <row r="30" spans="1:6" ht="12.75" x14ac:dyDescent="0.2">
      <c r="A30" s="33">
        <v>6</v>
      </c>
      <c r="B30" s="34">
        <f>COUNT(Controle!H$256:H$285)</f>
        <v>0</v>
      </c>
      <c r="C30" s="35">
        <f>Jan!C30</f>
        <v>150</v>
      </c>
      <c r="D30" s="36">
        <f t="shared" si="0"/>
        <v>0</v>
      </c>
      <c r="E30" s="56" t="s">
        <v>67</v>
      </c>
      <c r="F30" s="39"/>
    </row>
    <row r="31" spans="1:6" ht="12.75" x14ac:dyDescent="0.2">
      <c r="A31" s="33">
        <v>7</v>
      </c>
      <c r="B31" s="34">
        <f>SUM(Controle!I$256:I$285)</f>
        <v>0</v>
      </c>
      <c r="C31" s="35">
        <f>Jan!C31</f>
        <v>75</v>
      </c>
      <c r="D31" s="36">
        <f t="shared" si="0"/>
        <v>0</v>
      </c>
      <c r="E31" s="56" t="s">
        <v>65</v>
      </c>
      <c r="F31" s="39"/>
    </row>
    <row r="32" spans="1:6" ht="12.75" x14ac:dyDescent="0.2">
      <c r="A32" s="33">
        <v>8</v>
      </c>
      <c r="B32" s="34">
        <f>SUM(Controle!J$256:J$285)</f>
        <v>0</v>
      </c>
      <c r="C32" s="35">
        <f>Jan!C32</f>
        <v>200</v>
      </c>
      <c r="D32" s="36">
        <f t="shared" si="0"/>
        <v>0</v>
      </c>
      <c r="E32" s="56" t="s">
        <v>66</v>
      </c>
      <c r="F32" s="39"/>
    </row>
    <row r="33" spans="1:6" ht="12.75" x14ac:dyDescent="0.2">
      <c r="A33" s="33">
        <v>9</v>
      </c>
      <c r="B33" s="34">
        <f>SUM(Controle!K$256:K$285)</f>
        <v>0</v>
      </c>
      <c r="C33" s="35">
        <f>Jan!C33</f>
        <v>150</v>
      </c>
      <c r="D33" s="36">
        <f t="shared" si="0"/>
        <v>0</v>
      </c>
      <c r="E33" s="56" t="s">
        <v>66</v>
      </c>
      <c r="F33" s="39"/>
    </row>
    <row r="34" spans="1:6" ht="12.75" x14ac:dyDescent="0.2">
      <c r="A34" s="33">
        <v>10</v>
      </c>
      <c r="B34" s="34">
        <f>COUNT(Controle!L$256:L$285)</f>
        <v>0</v>
      </c>
      <c r="C34" s="35">
        <f>Jan!C34</f>
        <v>125</v>
      </c>
      <c r="D34" s="36">
        <f t="shared" si="0"/>
        <v>0</v>
      </c>
      <c r="E34" s="56" t="s">
        <v>66</v>
      </c>
      <c r="F34" s="39"/>
    </row>
    <row r="35" spans="1:6" ht="12.75" x14ac:dyDescent="0.2">
      <c r="A35" s="33">
        <v>11</v>
      </c>
      <c r="B35" s="34">
        <f>COUNT(Controle!M$256:M$285)</f>
        <v>0</v>
      </c>
      <c r="C35" s="35">
        <f>Jan!C35</f>
        <v>150</v>
      </c>
      <c r="D35" s="36">
        <f t="shared" si="0"/>
        <v>0</v>
      </c>
      <c r="E35" s="56" t="s">
        <v>66</v>
      </c>
      <c r="F35" s="39"/>
    </row>
    <row r="36" spans="1:6" ht="12.75" x14ac:dyDescent="0.2">
      <c r="A36" s="33">
        <v>12</v>
      </c>
      <c r="B36" s="34">
        <f>COUNT(Controle!N$256:N$285)</f>
        <v>0</v>
      </c>
      <c r="C36" s="35">
        <f>Jan!C36</f>
        <v>50</v>
      </c>
      <c r="D36" s="36">
        <f t="shared" si="0"/>
        <v>0</v>
      </c>
      <c r="E36" s="56" t="s">
        <v>66</v>
      </c>
      <c r="F36" s="39"/>
    </row>
    <row r="37" spans="1:6" ht="12.75" x14ac:dyDescent="0.2">
      <c r="A37" s="33">
        <v>13</v>
      </c>
      <c r="B37" s="34">
        <f>COUNT(Controle!O$256:O$285)</f>
        <v>0</v>
      </c>
      <c r="C37" s="35">
        <f>Jan!C37</f>
        <v>125</v>
      </c>
      <c r="D37" s="36">
        <f t="shared" si="0"/>
        <v>0</v>
      </c>
      <c r="E37" s="56" t="s">
        <v>66</v>
      </c>
      <c r="F37" s="39"/>
    </row>
    <row r="38" spans="1:6" ht="12.75" x14ac:dyDescent="0.2">
      <c r="A38" s="33">
        <v>14</v>
      </c>
      <c r="B38" s="34">
        <f>COUNT(Controle!P$256:P$285)</f>
        <v>0</v>
      </c>
      <c r="C38" s="35">
        <f>Jan!C38</f>
        <v>150</v>
      </c>
      <c r="D38" s="36">
        <f t="shared" si="0"/>
        <v>0</v>
      </c>
      <c r="E38" s="56" t="s">
        <v>66</v>
      </c>
      <c r="F38" s="39"/>
    </row>
    <row r="39" spans="1:6" ht="12.75" x14ac:dyDescent="0.2">
      <c r="A39" s="33">
        <v>15</v>
      </c>
      <c r="B39" s="34">
        <f>COUNT(Controle!Q$256:Q$285)</f>
        <v>0</v>
      </c>
      <c r="C39" s="35">
        <f>Jan!C39</f>
        <v>200</v>
      </c>
      <c r="D39" s="36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f>Jan!D41</f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256:C285)*F7)+(COUNT(Controle!D256:D285)*F8)+(COUNT(Controle!E256:E285)*F9)+(COUNT(Controle!F256:F285)*F10)+(COUNT(Controle!G256:G285)*F11)+(COUNT(Controle!H256:H285)*F12)+(COUNT(Controle!I256:I285)*F13)+(COUNT(Controle!J256:J285)*F14)+(COUNT(Controle!K256:K285)*F15)+(COUNT(Controle!L256:L285)*F16)+(COUNT(Controle!M256:M285)*F17)+(COUNT(Controle!N256:N285)*F18)+(COUNT(Controle!O256:O285)*F19)+(COUNT(Controle!P256:P285)*F20)+(COUNT(Controle!Q256:Q285)*F21)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2:F46"/>
  <sheetViews>
    <sheetView workbookViewId="0"/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12.75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12.75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12.75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12.75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12.75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12.75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64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v>1</v>
      </c>
      <c r="B25" s="34">
        <f>SUM(Controle!C$287:C$317)</f>
        <v>0</v>
      </c>
      <c r="C25" s="35">
        <f>F3</f>
        <v>200</v>
      </c>
      <c r="D25" s="36">
        <f t="shared" ref="D25:D39" si="0">(IF($B$43&gt;5,1,0))*(C25*B25)</f>
        <v>0</v>
      </c>
      <c r="E25" s="56" t="s">
        <v>65</v>
      </c>
      <c r="F25" s="39"/>
    </row>
    <row r="26" spans="1:6" ht="12.75" x14ac:dyDescent="0.2">
      <c r="A26" s="33">
        <v>2</v>
      </c>
      <c r="B26" s="34">
        <f>COUNT(Controle!D$287:D$317)</f>
        <v>0</v>
      </c>
      <c r="C26" s="35">
        <f>E3</f>
        <v>150</v>
      </c>
      <c r="D26" s="36">
        <f t="shared" si="0"/>
        <v>0</v>
      </c>
      <c r="E26" s="56" t="s">
        <v>66</v>
      </c>
      <c r="F26" s="39"/>
    </row>
    <row r="27" spans="1:6" ht="12.75" x14ac:dyDescent="0.2">
      <c r="A27" s="33">
        <v>3</v>
      </c>
      <c r="B27" s="34">
        <f>SUM(Controle!E$287:E$317)</f>
        <v>0</v>
      </c>
      <c r="C27" s="35">
        <f>D3</f>
        <v>125</v>
      </c>
      <c r="D27" s="36">
        <f t="shared" si="0"/>
        <v>0</v>
      </c>
      <c r="E27" s="56" t="s">
        <v>67</v>
      </c>
      <c r="F27" s="39"/>
    </row>
    <row r="28" spans="1:6" ht="12.75" x14ac:dyDescent="0.2">
      <c r="A28" s="33">
        <v>4</v>
      </c>
      <c r="B28" s="34">
        <f>SUM(Controle!F$287:F$317)</f>
        <v>0</v>
      </c>
      <c r="C28" s="35">
        <f>C3</f>
        <v>75</v>
      </c>
      <c r="D28" s="36">
        <f t="shared" si="0"/>
        <v>0</v>
      </c>
      <c r="E28" s="56" t="s">
        <v>68</v>
      </c>
      <c r="F28" s="39"/>
    </row>
    <row r="29" spans="1:6" ht="12.75" x14ac:dyDescent="0.2">
      <c r="A29" s="33">
        <v>5</v>
      </c>
      <c r="B29" s="34">
        <f>COUNT(Controle!G$287:G$317)</f>
        <v>0</v>
      </c>
      <c r="C29" s="35">
        <f>F3</f>
        <v>200</v>
      </c>
      <c r="D29" s="36">
        <f t="shared" si="0"/>
        <v>0</v>
      </c>
      <c r="E29" s="56" t="s">
        <v>65</v>
      </c>
      <c r="F29" s="39"/>
    </row>
    <row r="30" spans="1:6" ht="12.75" x14ac:dyDescent="0.2">
      <c r="A30" s="33">
        <v>6</v>
      </c>
      <c r="B30" s="34">
        <f>COUNT(Controle!H$287:H$317)</f>
        <v>0</v>
      </c>
      <c r="C30" s="35">
        <f>D3</f>
        <v>125</v>
      </c>
      <c r="D30" s="36">
        <f t="shared" si="0"/>
        <v>0</v>
      </c>
      <c r="E30" s="56" t="s">
        <v>67</v>
      </c>
      <c r="F30" s="39"/>
    </row>
    <row r="31" spans="1:6" ht="12.75" x14ac:dyDescent="0.2">
      <c r="A31" s="33">
        <v>7</v>
      </c>
      <c r="B31" s="34">
        <f>SUM(Controle!I$287:I$317)</f>
        <v>0</v>
      </c>
      <c r="C31" s="35">
        <f>B3</f>
        <v>50</v>
      </c>
      <c r="D31" s="36">
        <f t="shared" si="0"/>
        <v>0</v>
      </c>
      <c r="E31" s="56" t="s">
        <v>65</v>
      </c>
      <c r="F31" s="39"/>
    </row>
    <row r="32" spans="1:6" ht="12.75" x14ac:dyDescent="0.2">
      <c r="A32" s="33">
        <v>8</v>
      </c>
      <c r="B32" s="34">
        <f>SUM(Controle!J$287:J$317)</f>
        <v>0</v>
      </c>
      <c r="C32" s="35">
        <f>C3</f>
        <v>75</v>
      </c>
      <c r="D32" s="36">
        <f t="shared" si="0"/>
        <v>0</v>
      </c>
      <c r="E32" s="56" t="s">
        <v>66</v>
      </c>
      <c r="F32" s="39"/>
    </row>
    <row r="33" spans="1:6" ht="12.75" x14ac:dyDescent="0.2">
      <c r="A33" s="33">
        <v>9</v>
      </c>
      <c r="B33" s="34">
        <f>SUM(Controle!K$287:K$317)</f>
        <v>0</v>
      </c>
      <c r="C33" s="35">
        <f>B3</f>
        <v>50</v>
      </c>
      <c r="D33" s="36">
        <f t="shared" si="0"/>
        <v>0</v>
      </c>
      <c r="E33" s="56" t="s">
        <v>66</v>
      </c>
      <c r="F33" s="39"/>
    </row>
    <row r="34" spans="1:6" ht="12.75" x14ac:dyDescent="0.2">
      <c r="A34" s="33">
        <v>10</v>
      </c>
      <c r="B34" s="34">
        <f>COUNT(Controle!L$287:L$317)</f>
        <v>0</v>
      </c>
      <c r="C34" s="35">
        <f>D3</f>
        <v>125</v>
      </c>
      <c r="D34" s="36">
        <f t="shared" si="0"/>
        <v>0</v>
      </c>
      <c r="E34" s="56" t="s">
        <v>66</v>
      </c>
      <c r="F34" s="39"/>
    </row>
    <row r="35" spans="1:6" ht="12.75" x14ac:dyDescent="0.2">
      <c r="A35" s="33">
        <v>11</v>
      </c>
      <c r="B35" s="34">
        <f>COUNT(Controle!M$287:M$317)</f>
        <v>0</v>
      </c>
      <c r="C35" s="35">
        <f>B3</f>
        <v>50</v>
      </c>
      <c r="D35" s="36">
        <f t="shared" si="0"/>
        <v>0</v>
      </c>
      <c r="E35" s="56" t="s">
        <v>66</v>
      </c>
      <c r="F35" s="39"/>
    </row>
    <row r="36" spans="1:6" ht="12.75" x14ac:dyDescent="0.2">
      <c r="A36" s="33">
        <v>12</v>
      </c>
      <c r="B36" s="34">
        <f>COUNT(Controle!N$287:N$317)</f>
        <v>0</v>
      </c>
      <c r="C36" s="35">
        <f>D3</f>
        <v>125</v>
      </c>
      <c r="D36" s="36">
        <f t="shared" si="0"/>
        <v>0</v>
      </c>
      <c r="E36" s="56" t="s">
        <v>66</v>
      </c>
      <c r="F36" s="39"/>
    </row>
    <row r="37" spans="1:6" ht="12.75" x14ac:dyDescent="0.2">
      <c r="A37" s="33">
        <v>13</v>
      </c>
      <c r="B37" s="34">
        <f>COUNT(Controle!O$287:O$317)</f>
        <v>0</v>
      </c>
      <c r="C37" s="35">
        <f>E3</f>
        <v>150</v>
      </c>
      <c r="D37" s="36">
        <f t="shared" si="0"/>
        <v>0</v>
      </c>
      <c r="E37" s="56" t="s">
        <v>66</v>
      </c>
      <c r="F37" s="39"/>
    </row>
    <row r="38" spans="1:6" ht="12.75" x14ac:dyDescent="0.2">
      <c r="A38" s="33">
        <v>14</v>
      </c>
      <c r="B38" s="34">
        <f>COUNT(Controle!P$287:P$317)</f>
        <v>0</v>
      </c>
      <c r="C38" s="35">
        <f>B3</f>
        <v>50</v>
      </c>
      <c r="D38" s="36">
        <f t="shared" si="0"/>
        <v>0</v>
      </c>
      <c r="E38" s="56" t="s">
        <v>66</v>
      </c>
      <c r="F38" s="39"/>
    </row>
    <row r="39" spans="1:6" ht="12.75" x14ac:dyDescent="0.2">
      <c r="A39" s="33">
        <v>15</v>
      </c>
      <c r="B39" s="34">
        <f>COUNT(Controle!Q$287:Q$317)</f>
        <v>0</v>
      </c>
      <c r="C39" s="35">
        <f>E3</f>
        <v>150</v>
      </c>
      <c r="D39" s="36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f>Jan!D41</f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287:C317)*F7)+(COUNT(Controle!D287:D317)*F8)+(COUNT(Controle!E287:E317)*F9)+(COUNT(Controle!F287:F317)*F10)+(COUNT(Controle!G287:G317)*F11)+(COUNT(Controle!H287:H317)*F12)+(COUNT(Controle!I287:I317)*F13)+(COUNT(Controle!J287:J317)*F14)+(COUNT(Controle!K287:K317)*F15)+(COUNT(Controle!L287:L317)*F16)+(COUNT(Controle!M287:M317)*F17)+(COUNT(Controle!N287:N317)*F18)+(COUNT(Controle!O287:O317)*F19)+(COUNT(Controle!P287:P317)*F20)+(COUNT(Controle!Q287:Q317)*F21)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2:F46"/>
  <sheetViews>
    <sheetView workbookViewId="0"/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12.75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26.25" customHeight="1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24.75" customHeight="1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25.5" customHeight="1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25.5" customHeight="1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25.5" customHeight="1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64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v>1</v>
      </c>
      <c r="B25" s="34">
        <f>SUM(Controle!C$319:C$348)</f>
        <v>0</v>
      </c>
      <c r="C25" s="35">
        <f>F3</f>
        <v>200</v>
      </c>
      <c r="D25" s="36">
        <f t="shared" ref="D25:D39" si="0">(IF($B$43&gt;5,1,0))*(C25*B25)</f>
        <v>0</v>
      </c>
      <c r="E25" s="56" t="s">
        <v>65</v>
      </c>
      <c r="F25" s="39"/>
    </row>
    <row r="26" spans="1:6" ht="12.75" x14ac:dyDescent="0.2">
      <c r="A26" s="33">
        <v>2</v>
      </c>
      <c r="B26" s="34">
        <f>COUNT(Controle!D$319:D$348)</f>
        <v>0</v>
      </c>
      <c r="C26" s="35">
        <f>E3</f>
        <v>150</v>
      </c>
      <c r="D26" s="36">
        <f t="shared" si="0"/>
        <v>0</v>
      </c>
      <c r="E26" s="56" t="s">
        <v>66</v>
      </c>
      <c r="F26" s="39"/>
    </row>
    <row r="27" spans="1:6" ht="12.75" x14ac:dyDescent="0.2">
      <c r="A27" s="33">
        <v>3</v>
      </c>
      <c r="B27" s="34">
        <f>SUM(Controle!E$319:E$348)</f>
        <v>0</v>
      </c>
      <c r="C27" s="35">
        <f>D3</f>
        <v>125</v>
      </c>
      <c r="D27" s="36">
        <f t="shared" si="0"/>
        <v>0</v>
      </c>
      <c r="E27" s="56" t="s">
        <v>67</v>
      </c>
      <c r="F27" s="39"/>
    </row>
    <row r="28" spans="1:6" ht="12.75" x14ac:dyDescent="0.2">
      <c r="A28" s="33">
        <v>4</v>
      </c>
      <c r="B28" s="34">
        <f>SUM(Controle!F$319:F$348)</f>
        <v>0</v>
      </c>
      <c r="C28" s="35">
        <f>C3</f>
        <v>75</v>
      </c>
      <c r="D28" s="36">
        <f t="shared" si="0"/>
        <v>0</v>
      </c>
      <c r="E28" s="56" t="s">
        <v>68</v>
      </c>
      <c r="F28" s="39"/>
    </row>
    <row r="29" spans="1:6" ht="12.75" x14ac:dyDescent="0.2">
      <c r="A29" s="33">
        <v>5</v>
      </c>
      <c r="B29" s="34">
        <f>COUNT(Controle!G$319:G$348)</f>
        <v>0</v>
      </c>
      <c r="C29" s="35">
        <f>F3</f>
        <v>200</v>
      </c>
      <c r="D29" s="36">
        <f t="shared" si="0"/>
        <v>0</v>
      </c>
      <c r="E29" s="56" t="s">
        <v>65</v>
      </c>
      <c r="F29" s="39"/>
    </row>
    <row r="30" spans="1:6" ht="12.75" x14ac:dyDescent="0.2">
      <c r="A30" s="33">
        <v>6</v>
      </c>
      <c r="B30" s="34">
        <f>COUNT(Controle!H$319:H$348)</f>
        <v>0</v>
      </c>
      <c r="C30" s="35">
        <f>D3</f>
        <v>125</v>
      </c>
      <c r="D30" s="36">
        <f t="shared" si="0"/>
        <v>0</v>
      </c>
      <c r="E30" s="56" t="s">
        <v>67</v>
      </c>
      <c r="F30" s="39"/>
    </row>
    <row r="31" spans="1:6" ht="12.75" x14ac:dyDescent="0.2">
      <c r="A31" s="33">
        <v>7</v>
      </c>
      <c r="B31" s="34">
        <f>SUM(Controle!I$319:I$348)</f>
        <v>0</v>
      </c>
      <c r="C31" s="35">
        <f>B3</f>
        <v>50</v>
      </c>
      <c r="D31" s="36">
        <f t="shared" si="0"/>
        <v>0</v>
      </c>
      <c r="E31" s="56" t="s">
        <v>65</v>
      </c>
      <c r="F31" s="39"/>
    </row>
    <row r="32" spans="1:6" ht="12.75" x14ac:dyDescent="0.2">
      <c r="A32" s="33">
        <v>8</v>
      </c>
      <c r="B32" s="34">
        <f>SUM(Controle!J$319:J$348)</f>
        <v>0</v>
      </c>
      <c r="C32" s="35">
        <f>C3</f>
        <v>75</v>
      </c>
      <c r="D32" s="36">
        <f t="shared" si="0"/>
        <v>0</v>
      </c>
      <c r="E32" s="56" t="s">
        <v>66</v>
      </c>
      <c r="F32" s="39"/>
    </row>
    <row r="33" spans="1:6" ht="12.75" x14ac:dyDescent="0.2">
      <c r="A33" s="33">
        <v>9</v>
      </c>
      <c r="B33" s="34">
        <f>SUM(Controle!K$319:K$348)</f>
        <v>0</v>
      </c>
      <c r="C33" s="35">
        <f>B3</f>
        <v>50</v>
      </c>
      <c r="D33" s="36">
        <f t="shared" si="0"/>
        <v>0</v>
      </c>
      <c r="E33" s="56" t="s">
        <v>66</v>
      </c>
      <c r="F33" s="39"/>
    </row>
    <row r="34" spans="1:6" ht="12.75" x14ac:dyDescent="0.2">
      <c r="A34" s="33">
        <v>10</v>
      </c>
      <c r="B34" s="34">
        <f>COUNT(Controle!L$319:L$348)</f>
        <v>0</v>
      </c>
      <c r="C34" s="35">
        <f>D3</f>
        <v>125</v>
      </c>
      <c r="D34" s="36">
        <f t="shared" si="0"/>
        <v>0</v>
      </c>
      <c r="E34" s="56" t="s">
        <v>66</v>
      </c>
      <c r="F34" s="39"/>
    </row>
    <row r="35" spans="1:6" ht="12.75" x14ac:dyDescent="0.2">
      <c r="A35" s="33">
        <v>11</v>
      </c>
      <c r="B35" s="34">
        <f>COUNT(Controle!M$319:M$348)</f>
        <v>0</v>
      </c>
      <c r="C35" s="35">
        <f>B3</f>
        <v>50</v>
      </c>
      <c r="D35" s="36">
        <f t="shared" si="0"/>
        <v>0</v>
      </c>
      <c r="E35" s="56" t="s">
        <v>66</v>
      </c>
      <c r="F35" s="39"/>
    </row>
    <row r="36" spans="1:6" ht="12.75" x14ac:dyDescent="0.2">
      <c r="A36" s="33">
        <v>12</v>
      </c>
      <c r="B36" s="34">
        <f>COUNT(Controle!N$319:N$348)</f>
        <v>0</v>
      </c>
      <c r="C36" s="35">
        <f>D3</f>
        <v>125</v>
      </c>
      <c r="D36" s="36">
        <f t="shared" si="0"/>
        <v>0</v>
      </c>
      <c r="E36" s="56" t="s">
        <v>66</v>
      </c>
      <c r="F36" s="39"/>
    </row>
    <row r="37" spans="1:6" ht="12.75" x14ac:dyDescent="0.2">
      <c r="A37" s="33">
        <v>13</v>
      </c>
      <c r="B37" s="34">
        <f>COUNT(Controle!O$319:O$348)</f>
        <v>0</v>
      </c>
      <c r="C37" s="35">
        <f>E3</f>
        <v>150</v>
      </c>
      <c r="D37" s="36">
        <f t="shared" si="0"/>
        <v>0</v>
      </c>
      <c r="E37" s="56" t="s">
        <v>66</v>
      </c>
      <c r="F37" s="39"/>
    </row>
    <row r="38" spans="1:6" ht="12.75" x14ac:dyDescent="0.2">
      <c r="A38" s="33">
        <v>14</v>
      </c>
      <c r="B38" s="34">
        <f>COUNT(Controle!P$319:P$348)</f>
        <v>0</v>
      </c>
      <c r="C38" s="35">
        <f>B3</f>
        <v>50</v>
      </c>
      <c r="D38" s="36">
        <f t="shared" si="0"/>
        <v>0</v>
      </c>
      <c r="E38" s="56" t="s">
        <v>66</v>
      </c>
      <c r="F38" s="39"/>
    </row>
    <row r="39" spans="1:6" ht="12.75" x14ac:dyDescent="0.2">
      <c r="A39" s="33">
        <v>15</v>
      </c>
      <c r="B39" s="34">
        <f>COUNT(Controle!Q$319:Q$348)</f>
        <v>0</v>
      </c>
      <c r="C39" s="35">
        <f>E3</f>
        <v>150</v>
      </c>
      <c r="D39" s="36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f>Jan!D41</f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319:C348)*F7)+(COUNT(Controle!D319:D348)*F8)+(COUNT(Controle!E319:E348)*F9)+(COUNT(Controle!F319:F348)*F10)+(COUNT(Controle!G319:G348)*F11)+(COUNT(Controle!H319:H348)*F12)+(COUNT(Controle!I319:I348)*F13)+(COUNT(Controle!J319:J348)*F14)+(COUNT(Controle!K319:K348)*F15)+(COUNT(Controle!L319:L348)*F16)+(COUNT(Controle!M319:M348)*F17)+(COUNT(Controle!N319:N348)*F18)+(COUNT(Controle!O319:O348)*F19)+(COUNT(Controle!P319:P348)*F20)+(COUNT(Controle!Q319:Q348)*F21)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2:F46"/>
  <sheetViews>
    <sheetView workbookViewId="0"/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12.75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12.75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26.25" customHeight="1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24.75" customHeight="1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24.75" customHeight="1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24.75" customHeight="1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64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v>1</v>
      </c>
      <c r="B25" s="34">
        <f>SUM(Controle!C$350:C$380)</f>
        <v>0</v>
      </c>
      <c r="C25" s="35">
        <f>F3</f>
        <v>200</v>
      </c>
      <c r="D25" s="36">
        <f t="shared" ref="D25:D39" si="0">(IF($B$43&gt;5,1,0))*(C25*B25)</f>
        <v>0</v>
      </c>
      <c r="E25" s="56" t="s">
        <v>65</v>
      </c>
      <c r="F25" s="39"/>
    </row>
    <row r="26" spans="1:6" ht="12.75" x14ac:dyDescent="0.2">
      <c r="A26" s="33">
        <v>2</v>
      </c>
      <c r="B26" s="34">
        <f>COUNT(Controle!D$350:D$380)</f>
        <v>0</v>
      </c>
      <c r="C26" s="35">
        <f>E3</f>
        <v>150</v>
      </c>
      <c r="D26" s="36">
        <f t="shared" si="0"/>
        <v>0</v>
      </c>
      <c r="E26" s="56" t="s">
        <v>66</v>
      </c>
      <c r="F26" s="39"/>
    </row>
    <row r="27" spans="1:6" ht="12.75" x14ac:dyDescent="0.2">
      <c r="A27" s="33">
        <v>3</v>
      </c>
      <c r="B27" s="34">
        <f>SUM(Controle!E$350:E$380)</f>
        <v>0</v>
      </c>
      <c r="C27" s="35">
        <f>D3</f>
        <v>125</v>
      </c>
      <c r="D27" s="36">
        <f t="shared" si="0"/>
        <v>0</v>
      </c>
      <c r="E27" s="56" t="s">
        <v>67</v>
      </c>
      <c r="F27" s="39"/>
    </row>
    <row r="28" spans="1:6" ht="12.75" x14ac:dyDescent="0.2">
      <c r="A28" s="33">
        <v>4</v>
      </c>
      <c r="B28" s="34">
        <f>SUM(Controle!F$350:F$380)</f>
        <v>0</v>
      </c>
      <c r="C28" s="35">
        <f>C3</f>
        <v>75</v>
      </c>
      <c r="D28" s="36">
        <f t="shared" si="0"/>
        <v>0</v>
      </c>
      <c r="E28" s="56" t="s">
        <v>68</v>
      </c>
      <c r="F28" s="39"/>
    </row>
    <row r="29" spans="1:6" ht="12.75" x14ac:dyDescent="0.2">
      <c r="A29" s="33">
        <v>5</v>
      </c>
      <c r="B29" s="34">
        <f>COUNT(Controle!G$350:G$380)</f>
        <v>0</v>
      </c>
      <c r="C29" s="35">
        <f>F3</f>
        <v>200</v>
      </c>
      <c r="D29" s="36">
        <f t="shared" si="0"/>
        <v>0</v>
      </c>
      <c r="E29" s="56" t="s">
        <v>65</v>
      </c>
      <c r="F29" s="39"/>
    </row>
    <row r="30" spans="1:6" ht="12.75" x14ac:dyDescent="0.2">
      <c r="A30" s="33">
        <v>6</v>
      </c>
      <c r="B30" s="34">
        <f>COUNT(Controle!H$350:H$380)</f>
        <v>0</v>
      </c>
      <c r="C30" s="35">
        <f>D3</f>
        <v>125</v>
      </c>
      <c r="D30" s="36">
        <f t="shared" si="0"/>
        <v>0</v>
      </c>
      <c r="E30" s="56" t="s">
        <v>67</v>
      </c>
      <c r="F30" s="39"/>
    </row>
    <row r="31" spans="1:6" ht="12.75" x14ac:dyDescent="0.2">
      <c r="A31" s="33">
        <v>7</v>
      </c>
      <c r="B31" s="34">
        <f>SUM(Controle!I$350:I$380)</f>
        <v>0</v>
      </c>
      <c r="C31" s="35">
        <f>B3</f>
        <v>50</v>
      </c>
      <c r="D31" s="36">
        <f t="shared" si="0"/>
        <v>0</v>
      </c>
      <c r="E31" s="56" t="s">
        <v>65</v>
      </c>
      <c r="F31" s="39"/>
    </row>
    <row r="32" spans="1:6" ht="12.75" x14ac:dyDescent="0.2">
      <c r="A32" s="33">
        <v>8</v>
      </c>
      <c r="B32" s="34">
        <f>SUM(Controle!J$350:J$380)</f>
        <v>0</v>
      </c>
      <c r="C32" s="35">
        <f>C3</f>
        <v>75</v>
      </c>
      <c r="D32" s="36">
        <f t="shared" si="0"/>
        <v>0</v>
      </c>
      <c r="E32" s="56" t="s">
        <v>66</v>
      </c>
      <c r="F32" s="39"/>
    </row>
    <row r="33" spans="1:6" ht="12.75" x14ac:dyDescent="0.2">
      <c r="A33" s="33">
        <v>9</v>
      </c>
      <c r="B33" s="34">
        <f>SUM(Controle!K$350:K$380)</f>
        <v>0</v>
      </c>
      <c r="C33" s="35">
        <f>B3</f>
        <v>50</v>
      </c>
      <c r="D33" s="36">
        <f t="shared" si="0"/>
        <v>0</v>
      </c>
      <c r="E33" s="56" t="s">
        <v>66</v>
      </c>
      <c r="F33" s="39"/>
    </row>
    <row r="34" spans="1:6" ht="12.75" x14ac:dyDescent="0.2">
      <c r="A34" s="33">
        <v>10</v>
      </c>
      <c r="B34" s="34">
        <f>COUNT(Controle!L$350:L$380)</f>
        <v>0</v>
      </c>
      <c r="C34" s="35">
        <f>D3</f>
        <v>125</v>
      </c>
      <c r="D34" s="36">
        <f t="shared" si="0"/>
        <v>0</v>
      </c>
      <c r="E34" s="56" t="s">
        <v>66</v>
      </c>
      <c r="F34" s="39"/>
    </row>
    <row r="35" spans="1:6" ht="12.75" x14ac:dyDescent="0.2">
      <c r="A35" s="33">
        <v>11</v>
      </c>
      <c r="B35" s="34">
        <f>COUNT(Controle!M$350:M$380)</f>
        <v>0</v>
      </c>
      <c r="C35" s="35">
        <f>B3</f>
        <v>50</v>
      </c>
      <c r="D35" s="36">
        <f t="shared" si="0"/>
        <v>0</v>
      </c>
      <c r="E35" s="56" t="s">
        <v>66</v>
      </c>
      <c r="F35" s="39"/>
    </row>
    <row r="36" spans="1:6" ht="12.75" x14ac:dyDescent="0.2">
      <c r="A36" s="33">
        <v>12</v>
      </c>
      <c r="B36" s="34">
        <f>COUNT(Controle!N$350:N$380)</f>
        <v>0</v>
      </c>
      <c r="C36" s="35">
        <f>D3</f>
        <v>125</v>
      </c>
      <c r="D36" s="36">
        <f t="shared" si="0"/>
        <v>0</v>
      </c>
      <c r="E36" s="56" t="s">
        <v>66</v>
      </c>
      <c r="F36" s="39"/>
    </row>
    <row r="37" spans="1:6" ht="12.75" x14ac:dyDescent="0.2">
      <c r="A37" s="33">
        <v>13</v>
      </c>
      <c r="B37" s="34">
        <f>COUNT(Controle!O$350:O$380)</f>
        <v>0</v>
      </c>
      <c r="C37" s="35">
        <f>E3</f>
        <v>150</v>
      </c>
      <c r="D37" s="36">
        <f t="shared" si="0"/>
        <v>0</v>
      </c>
      <c r="E37" s="56" t="s">
        <v>66</v>
      </c>
      <c r="F37" s="39"/>
    </row>
    <row r="38" spans="1:6" ht="12.75" x14ac:dyDescent="0.2">
      <c r="A38" s="33">
        <v>14</v>
      </c>
      <c r="B38" s="34">
        <f>COUNT(Controle!P$350:P$380)</f>
        <v>0</v>
      </c>
      <c r="C38" s="35">
        <f>B3</f>
        <v>50</v>
      </c>
      <c r="D38" s="36">
        <f t="shared" si="0"/>
        <v>0</v>
      </c>
      <c r="E38" s="56" t="s">
        <v>66</v>
      </c>
      <c r="F38" s="39"/>
    </row>
    <row r="39" spans="1:6" ht="12.75" x14ac:dyDescent="0.2">
      <c r="A39" s="33">
        <v>15</v>
      </c>
      <c r="B39" s="34">
        <f>COUNT(Controle!Q$350:Q$380)</f>
        <v>0</v>
      </c>
      <c r="C39" s="35">
        <f>E3</f>
        <v>150</v>
      </c>
      <c r="D39" s="36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f>Jan!D41</f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350:C380)*F7)+(COUNT(Controle!D350:D380)*F8)+(COUNT(Controle!E350:E380)*F9)+(COUNT(Controle!F350:F380)*F10)+(COUNT(Controle!G350:G380)*F11)+(COUNT(Controle!H350:H380)*F12)+(COUNT(Controle!I350:I380)*F13)+(COUNT(Controle!J350:J380)*F14)+(COUNT(Controle!K350:K380)*F16)+(COUNT(Controle!L350:L380)*F17)+(COUNT(Controle!M350:M380)*F18)+(COUNT(Controle!Q350:Q380)*F19)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2:B32"/>
  <sheetViews>
    <sheetView workbookViewId="0"/>
  </sheetViews>
  <sheetFormatPr defaultColWidth="14.42578125" defaultRowHeight="15.75" customHeight="1" x14ac:dyDescent="0.2"/>
  <cols>
    <col min="1" max="1" width="19.140625" customWidth="1"/>
    <col min="2" max="2" width="15.28515625" customWidth="1"/>
    <col min="3" max="6" width="15.140625" customWidth="1"/>
    <col min="7" max="15" width="14.42578125" customWidth="1"/>
  </cols>
  <sheetData>
    <row r="2" spans="1:2" ht="33.75" customHeight="1" x14ac:dyDescent="0.2">
      <c r="A2" s="65" t="s">
        <v>75</v>
      </c>
      <c r="B2" s="39"/>
    </row>
    <row r="3" spans="1:2" ht="12.75" x14ac:dyDescent="0.2">
      <c r="A3" s="43" t="s">
        <v>76</v>
      </c>
      <c r="B3" s="66">
        <f>Jan!D43</f>
        <v>22142.05</v>
      </c>
    </row>
    <row r="4" spans="1:2" ht="12.75" x14ac:dyDescent="0.2">
      <c r="A4" s="45"/>
      <c r="B4" s="45"/>
    </row>
    <row r="5" spans="1:2" ht="12.75" x14ac:dyDescent="0.2">
      <c r="A5" s="43" t="s">
        <v>77</v>
      </c>
      <c r="B5" s="66">
        <f>Fev!D43</f>
        <v>22142.05</v>
      </c>
    </row>
    <row r="6" spans="1:2" ht="12.75" x14ac:dyDescent="0.2">
      <c r="A6" s="45"/>
      <c r="B6" s="45"/>
    </row>
    <row r="7" spans="1:2" ht="12.75" x14ac:dyDescent="0.2">
      <c r="A7" s="43" t="s">
        <v>78</v>
      </c>
      <c r="B7" s="66">
        <f>Mar!D43</f>
        <v>22142.05</v>
      </c>
    </row>
    <row r="8" spans="1:2" ht="12.75" x14ac:dyDescent="0.2">
      <c r="A8" s="45"/>
      <c r="B8" s="45"/>
    </row>
    <row r="9" spans="1:2" ht="12.75" x14ac:dyDescent="0.2">
      <c r="A9" s="43" t="s">
        <v>79</v>
      </c>
      <c r="B9" s="66">
        <f>Abr!D43</f>
        <v>22142.05</v>
      </c>
    </row>
    <row r="10" spans="1:2" ht="12.75" x14ac:dyDescent="0.2">
      <c r="A10" s="45"/>
      <c r="B10" s="45"/>
    </row>
    <row r="11" spans="1:2" ht="12.75" x14ac:dyDescent="0.2">
      <c r="A11" s="43" t="s">
        <v>80</v>
      </c>
      <c r="B11" s="66">
        <f>Mai!D43</f>
        <v>22142.05</v>
      </c>
    </row>
    <row r="12" spans="1:2" ht="12.75" x14ac:dyDescent="0.2">
      <c r="A12" s="45"/>
      <c r="B12" s="45"/>
    </row>
    <row r="13" spans="1:2" ht="12.75" x14ac:dyDescent="0.2">
      <c r="A13" s="43" t="s">
        <v>81</v>
      </c>
      <c r="B13" s="67">
        <f>Jun!D43</f>
        <v>22142.05</v>
      </c>
    </row>
    <row r="14" spans="1:2" ht="12.75" x14ac:dyDescent="0.2">
      <c r="A14" s="45"/>
      <c r="B14" s="45"/>
    </row>
    <row r="15" spans="1:2" ht="12.75" x14ac:dyDescent="0.2">
      <c r="A15" s="43" t="s">
        <v>82</v>
      </c>
      <c r="B15" s="66">
        <f>Jul!D43</f>
        <v>22142.05</v>
      </c>
    </row>
    <row r="16" spans="1:2" ht="12.75" x14ac:dyDescent="0.2">
      <c r="A16" s="45"/>
      <c r="B16" s="45"/>
    </row>
    <row r="17" spans="1:2" ht="12.75" x14ac:dyDescent="0.2">
      <c r="A17" s="43" t="s">
        <v>83</v>
      </c>
      <c r="B17" s="66">
        <f>Ago!D43</f>
        <v>22142.05</v>
      </c>
    </row>
    <row r="18" spans="1:2" ht="12.75" x14ac:dyDescent="0.2">
      <c r="A18" s="45"/>
      <c r="B18" s="45"/>
    </row>
    <row r="19" spans="1:2" ht="12.75" x14ac:dyDescent="0.2">
      <c r="A19" s="43" t="s">
        <v>84</v>
      </c>
      <c r="B19" s="66">
        <f>Set!D43</f>
        <v>22142.05</v>
      </c>
    </row>
    <row r="20" spans="1:2" ht="12.75" x14ac:dyDescent="0.2">
      <c r="A20" s="45"/>
      <c r="B20" s="45"/>
    </row>
    <row r="21" spans="1:2" ht="12.75" x14ac:dyDescent="0.2">
      <c r="A21" s="43" t="s">
        <v>85</v>
      </c>
      <c r="B21" s="66">
        <f>Out!D43</f>
        <v>22142.05</v>
      </c>
    </row>
    <row r="22" spans="1:2" ht="12.75" x14ac:dyDescent="0.2">
      <c r="A22" s="45"/>
      <c r="B22" s="45"/>
    </row>
    <row r="23" spans="1:2" ht="12.75" x14ac:dyDescent="0.2">
      <c r="A23" s="43" t="s">
        <v>86</v>
      </c>
      <c r="B23" s="66">
        <f>Nov!D43</f>
        <v>22142.05</v>
      </c>
    </row>
    <row r="24" spans="1:2" ht="12.75" x14ac:dyDescent="0.2">
      <c r="A24" s="45"/>
      <c r="B24" s="45"/>
    </row>
    <row r="25" spans="1:2" ht="12.75" x14ac:dyDescent="0.2">
      <c r="A25" s="43" t="s">
        <v>87</v>
      </c>
      <c r="B25" s="66">
        <f>Dez!D43</f>
        <v>22142.05</v>
      </c>
    </row>
    <row r="26" spans="1:2" ht="12.75" x14ac:dyDescent="0.2">
      <c r="A26" s="45"/>
      <c r="B26" s="45"/>
    </row>
    <row r="27" spans="1:2" ht="12.75" x14ac:dyDescent="0.2">
      <c r="A27" s="43" t="s">
        <v>70</v>
      </c>
      <c r="B27" s="58">
        <f>Jan!D41*12</f>
        <v>265704.59999999998</v>
      </c>
    </row>
    <row r="28" spans="1:2" ht="12.75" x14ac:dyDescent="0.2">
      <c r="A28" s="45"/>
      <c r="B28" s="45"/>
    </row>
    <row r="29" spans="1:2" ht="12.75" x14ac:dyDescent="0.2">
      <c r="A29" s="43" t="s">
        <v>72</v>
      </c>
      <c r="B29" s="58">
        <f>SUM(B3:B26)</f>
        <v>265704.59999999992</v>
      </c>
    </row>
    <row r="30" spans="1:2" ht="12.75" x14ac:dyDescent="0.2">
      <c r="A30" s="45"/>
      <c r="B30" s="45"/>
    </row>
    <row r="31" spans="1:2" ht="12.75" x14ac:dyDescent="0.2">
      <c r="A31" s="43" t="s">
        <v>74</v>
      </c>
      <c r="B31" s="60">
        <f>1-(B29/B27)</f>
        <v>0</v>
      </c>
    </row>
    <row r="32" spans="1:2" ht="12.75" x14ac:dyDescent="0.2">
      <c r="A32" s="45"/>
      <c r="B32" s="45"/>
    </row>
  </sheetData>
  <mergeCells count="31">
    <mergeCell ref="A29:A30"/>
    <mergeCell ref="A31:A32"/>
    <mergeCell ref="A15:A16"/>
    <mergeCell ref="A17:A18"/>
    <mergeCell ref="A19:A20"/>
    <mergeCell ref="A21:A22"/>
    <mergeCell ref="A23:A24"/>
    <mergeCell ref="A25:A26"/>
    <mergeCell ref="A27:A28"/>
    <mergeCell ref="B23:B24"/>
    <mergeCell ref="B25:B26"/>
    <mergeCell ref="B27:B28"/>
    <mergeCell ref="B29:B30"/>
    <mergeCell ref="B31:B32"/>
    <mergeCell ref="A7:A8"/>
    <mergeCell ref="B7:B8"/>
    <mergeCell ref="B17:B18"/>
    <mergeCell ref="B19:B20"/>
    <mergeCell ref="B21:B22"/>
    <mergeCell ref="A9:A10"/>
    <mergeCell ref="B9:B10"/>
    <mergeCell ref="A11:A12"/>
    <mergeCell ref="B11:B12"/>
    <mergeCell ref="A13:A14"/>
    <mergeCell ref="B13:B14"/>
    <mergeCell ref="B15:B16"/>
    <mergeCell ref="A2:B2"/>
    <mergeCell ref="A3:A4"/>
    <mergeCell ref="B3:B4"/>
    <mergeCell ref="A5:A6"/>
    <mergeCell ref="B5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10"/>
  <sheetViews>
    <sheetView topLeftCell="A46" workbookViewId="0">
      <selection sqref="A1:Q1"/>
    </sheetView>
  </sheetViews>
  <sheetFormatPr defaultColWidth="14.42578125" defaultRowHeight="15.75" customHeight="1" x14ac:dyDescent="0.2"/>
  <cols>
    <col min="1" max="1" width="10.28515625" customWidth="1"/>
    <col min="2" max="17" width="3.7109375" customWidth="1"/>
    <col min="18" max="22" width="13" customWidth="1"/>
    <col min="23" max="23" width="56.7109375" customWidth="1"/>
  </cols>
  <sheetData>
    <row r="1" spans="1:23" ht="34.5" customHeight="1" x14ac:dyDescent="0.2">
      <c r="A1" s="4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W1" s="13"/>
    </row>
    <row r="2" spans="1:23" ht="12.75" x14ac:dyDescent="0.2">
      <c r="A2" s="49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14"/>
      <c r="S2" s="14"/>
      <c r="T2" s="14"/>
      <c r="U2" s="14"/>
      <c r="V2" s="14"/>
      <c r="W2" s="13"/>
    </row>
    <row r="3" spans="1:23" ht="15" x14ac:dyDescent="0.2">
      <c r="A3" s="4" t="s">
        <v>53</v>
      </c>
      <c r="B3" s="15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16" t="s">
        <v>54</v>
      </c>
      <c r="S3" s="17" t="s">
        <v>55</v>
      </c>
      <c r="T3" s="18" t="s">
        <v>56</v>
      </c>
      <c r="U3" s="19" t="s">
        <v>57</v>
      </c>
      <c r="V3" s="20" t="s">
        <v>58</v>
      </c>
      <c r="W3" s="21" t="s">
        <v>59</v>
      </c>
    </row>
    <row r="4" spans="1:23" ht="15" x14ac:dyDescent="0.2">
      <c r="A4" s="22">
        <v>44197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25"/>
      <c r="T4" s="25"/>
      <c r="U4" s="25"/>
      <c r="V4" s="25"/>
      <c r="W4" s="26"/>
    </row>
    <row r="5" spans="1:23" ht="15" x14ac:dyDescent="0.2">
      <c r="A5" s="22">
        <v>44198</v>
      </c>
      <c r="B5" s="23"/>
      <c r="C5" s="24"/>
      <c r="D5" s="24"/>
      <c r="E5" s="27"/>
      <c r="F5" s="27"/>
      <c r="G5" s="27"/>
      <c r="H5" s="27"/>
      <c r="I5" s="24"/>
      <c r="J5" s="24"/>
      <c r="K5" s="24"/>
      <c r="L5" s="24"/>
      <c r="M5" s="27"/>
      <c r="N5" s="24"/>
      <c r="O5" s="27"/>
      <c r="P5" s="24"/>
      <c r="Q5" s="24"/>
      <c r="R5" s="25"/>
      <c r="S5" s="25"/>
      <c r="T5" s="25"/>
      <c r="U5" s="25"/>
      <c r="V5" s="25"/>
      <c r="W5" s="26"/>
    </row>
    <row r="6" spans="1:23" ht="15" x14ac:dyDescent="0.2">
      <c r="A6" s="22">
        <v>44199</v>
      </c>
      <c r="B6" s="23"/>
      <c r="C6" s="24"/>
      <c r="D6" s="24"/>
      <c r="E6" s="24"/>
      <c r="F6" s="27"/>
      <c r="G6" s="27"/>
      <c r="H6" s="27"/>
      <c r="I6" s="24"/>
      <c r="J6" s="27"/>
      <c r="K6" s="24"/>
      <c r="L6" s="24"/>
      <c r="M6" s="27"/>
      <c r="N6" s="24"/>
      <c r="O6" s="24"/>
      <c r="P6" s="24"/>
      <c r="Q6" s="24"/>
      <c r="R6" s="25"/>
      <c r="S6" s="25"/>
      <c r="T6" s="25"/>
      <c r="U6" s="25"/>
      <c r="V6" s="25"/>
      <c r="W6" s="26"/>
    </row>
    <row r="7" spans="1:23" ht="15" x14ac:dyDescent="0.2">
      <c r="A7" s="22">
        <v>44200</v>
      </c>
      <c r="B7" s="23"/>
      <c r="C7" s="24"/>
      <c r="D7" s="24"/>
      <c r="E7" s="24"/>
      <c r="F7" s="24"/>
      <c r="G7" s="24"/>
      <c r="H7" s="24"/>
      <c r="I7" s="24"/>
      <c r="J7" s="27"/>
      <c r="K7" s="27"/>
      <c r="L7" s="24"/>
      <c r="M7" s="27"/>
      <c r="N7" s="24"/>
      <c r="O7" s="24"/>
      <c r="P7" s="24"/>
      <c r="Q7" s="24"/>
      <c r="R7" s="25"/>
      <c r="S7" s="25"/>
      <c r="T7" s="25"/>
      <c r="U7" s="25"/>
      <c r="V7" s="25"/>
      <c r="W7" s="26"/>
    </row>
    <row r="8" spans="1:23" ht="15" x14ac:dyDescent="0.2">
      <c r="A8" s="22">
        <v>44201</v>
      </c>
      <c r="B8" s="23"/>
      <c r="C8" s="24"/>
      <c r="D8" s="27"/>
      <c r="E8" s="27"/>
      <c r="F8" s="24"/>
      <c r="G8" s="24"/>
      <c r="H8" s="24"/>
      <c r="I8" s="24"/>
      <c r="J8" s="24"/>
      <c r="K8" s="27"/>
      <c r="L8" s="24"/>
      <c r="M8" s="27"/>
      <c r="N8" s="24"/>
      <c r="O8" s="27"/>
      <c r="P8" s="24"/>
      <c r="Q8" s="24"/>
      <c r="R8" s="25"/>
      <c r="S8" s="25"/>
      <c r="T8" s="25"/>
      <c r="U8" s="25"/>
      <c r="V8" s="25"/>
      <c r="W8" s="26"/>
    </row>
    <row r="9" spans="1:23" ht="15" x14ac:dyDescent="0.2">
      <c r="A9" s="22">
        <v>44202</v>
      </c>
      <c r="B9" s="23"/>
      <c r="C9" s="24"/>
      <c r="D9" s="27"/>
      <c r="E9" s="24"/>
      <c r="F9" s="27"/>
      <c r="G9" s="27"/>
      <c r="H9" s="27"/>
      <c r="I9" s="24"/>
      <c r="J9" s="27"/>
      <c r="K9" s="24"/>
      <c r="L9" s="24"/>
      <c r="M9" s="24"/>
      <c r="N9" s="24"/>
      <c r="O9" s="24"/>
      <c r="P9" s="24"/>
      <c r="Q9" s="24"/>
      <c r="R9" s="25"/>
      <c r="S9" s="25"/>
      <c r="T9" s="25"/>
      <c r="U9" s="25"/>
      <c r="V9" s="25"/>
      <c r="W9" s="26"/>
    </row>
    <row r="10" spans="1:23" ht="15" x14ac:dyDescent="0.2">
      <c r="A10" s="22">
        <v>44203</v>
      </c>
      <c r="B10" s="23"/>
      <c r="C10" s="27"/>
      <c r="D10" s="27"/>
      <c r="E10" s="24"/>
      <c r="F10" s="27"/>
      <c r="G10" s="27"/>
      <c r="H10" s="27"/>
      <c r="I10" s="24"/>
      <c r="J10" s="27"/>
      <c r="K10" s="27"/>
      <c r="L10" s="24"/>
      <c r="M10" s="24"/>
      <c r="N10" s="24"/>
      <c r="O10" s="24"/>
      <c r="P10" s="24"/>
      <c r="Q10" s="24"/>
      <c r="R10" s="25"/>
      <c r="S10" s="25"/>
      <c r="T10" s="25"/>
      <c r="U10" s="25"/>
      <c r="V10" s="25"/>
      <c r="W10" s="26"/>
    </row>
    <row r="11" spans="1:23" ht="15" x14ac:dyDescent="0.2">
      <c r="A11" s="22">
        <v>44204</v>
      </c>
      <c r="B11" s="23"/>
      <c r="C11" s="27"/>
      <c r="D11" s="27"/>
      <c r="E11" s="27"/>
      <c r="F11" s="24"/>
      <c r="G11" s="24"/>
      <c r="H11" s="24"/>
      <c r="I11" s="24"/>
      <c r="J11" s="27"/>
      <c r="K11" s="27"/>
      <c r="L11" s="24"/>
      <c r="M11" s="24"/>
      <c r="N11" s="24"/>
      <c r="O11" s="24"/>
      <c r="P11" s="24"/>
      <c r="Q11" s="24"/>
      <c r="R11" s="25"/>
      <c r="S11" s="25"/>
      <c r="T11" s="25"/>
      <c r="U11" s="25"/>
      <c r="V11" s="25"/>
      <c r="W11" s="26"/>
    </row>
    <row r="12" spans="1:23" ht="15" x14ac:dyDescent="0.2">
      <c r="A12" s="22">
        <v>44205</v>
      </c>
      <c r="B12" s="23"/>
      <c r="C12" s="27"/>
      <c r="D12" s="24"/>
      <c r="E12" s="27"/>
      <c r="F12" s="27"/>
      <c r="G12" s="27"/>
      <c r="H12" s="27"/>
      <c r="I12" s="24"/>
      <c r="J12" s="27"/>
      <c r="K12" s="24"/>
      <c r="L12" s="24"/>
      <c r="M12" s="27"/>
      <c r="N12" s="24"/>
      <c r="O12" s="27"/>
      <c r="P12" s="24"/>
      <c r="Q12" s="24"/>
      <c r="R12" s="25"/>
      <c r="S12" s="25"/>
      <c r="T12" s="25"/>
      <c r="U12" s="25"/>
      <c r="V12" s="25"/>
      <c r="W12" s="26"/>
    </row>
    <row r="13" spans="1:23" ht="15" x14ac:dyDescent="0.2">
      <c r="A13" s="22">
        <v>44206</v>
      </c>
      <c r="B13" s="23"/>
      <c r="C13" s="24"/>
      <c r="D13" s="27"/>
      <c r="E13" s="27"/>
      <c r="F13" s="27"/>
      <c r="G13" s="27"/>
      <c r="H13" s="27"/>
      <c r="I13" s="24"/>
      <c r="J13" s="27"/>
      <c r="K13" s="27"/>
      <c r="L13" s="24"/>
      <c r="M13" s="27"/>
      <c r="N13" s="24"/>
      <c r="O13" s="27"/>
      <c r="P13" s="24"/>
      <c r="Q13" s="24"/>
      <c r="R13" s="25"/>
      <c r="S13" s="25"/>
      <c r="T13" s="25"/>
      <c r="U13" s="25"/>
      <c r="V13" s="25"/>
      <c r="W13" s="26"/>
    </row>
    <row r="14" spans="1:23" ht="15" x14ac:dyDescent="0.2">
      <c r="A14" s="22">
        <v>44207</v>
      </c>
      <c r="B14" s="23"/>
      <c r="C14" s="24"/>
      <c r="D14" s="27"/>
      <c r="E14" s="27"/>
      <c r="F14" s="27"/>
      <c r="G14" s="27"/>
      <c r="H14" s="27"/>
      <c r="I14" s="24"/>
      <c r="J14" s="27"/>
      <c r="K14" s="27"/>
      <c r="L14" s="24"/>
      <c r="M14" s="27"/>
      <c r="N14" s="24"/>
      <c r="O14" s="27"/>
      <c r="P14" s="24"/>
      <c r="Q14" s="24"/>
      <c r="R14" s="25"/>
      <c r="S14" s="25"/>
      <c r="T14" s="25"/>
      <c r="U14" s="25"/>
      <c r="V14" s="25"/>
      <c r="W14" s="26"/>
    </row>
    <row r="15" spans="1:23" ht="15" x14ac:dyDescent="0.2">
      <c r="A15" s="22">
        <v>44208</v>
      </c>
      <c r="B15" s="23"/>
      <c r="C15" s="24"/>
      <c r="D15" s="27"/>
      <c r="E15" s="27"/>
      <c r="F15" s="27"/>
      <c r="G15" s="27"/>
      <c r="H15" s="27"/>
      <c r="I15" s="24"/>
      <c r="J15" s="27"/>
      <c r="K15" s="27"/>
      <c r="L15" s="27"/>
      <c r="M15" s="27"/>
      <c r="N15" s="27"/>
      <c r="O15" s="27"/>
      <c r="P15" s="24"/>
      <c r="Q15" s="27"/>
      <c r="R15" s="25"/>
      <c r="S15" s="25"/>
      <c r="T15" s="25"/>
      <c r="U15" s="25"/>
      <c r="V15" s="25"/>
      <c r="W15" s="26"/>
    </row>
    <row r="16" spans="1:23" ht="15" x14ac:dyDescent="0.2">
      <c r="A16" s="22">
        <v>44209</v>
      </c>
      <c r="B16" s="23"/>
      <c r="C16" s="24"/>
      <c r="D16" s="27"/>
      <c r="E16" s="27"/>
      <c r="F16" s="27"/>
      <c r="G16" s="27"/>
      <c r="H16" s="27"/>
      <c r="I16" s="24"/>
      <c r="J16" s="27"/>
      <c r="K16" s="27"/>
      <c r="L16" s="27"/>
      <c r="M16" s="27"/>
      <c r="N16" s="27"/>
      <c r="O16" s="27"/>
      <c r="P16" s="27"/>
      <c r="Q16" s="27"/>
      <c r="R16" s="25"/>
      <c r="S16" s="25"/>
      <c r="T16" s="25"/>
      <c r="U16" s="25"/>
      <c r="V16" s="25"/>
      <c r="W16" s="26"/>
    </row>
    <row r="17" spans="1:23" ht="15" x14ac:dyDescent="0.2">
      <c r="A17" s="22">
        <v>44210</v>
      </c>
      <c r="B17" s="23"/>
      <c r="C17" s="27"/>
      <c r="D17" s="27"/>
      <c r="E17" s="27"/>
      <c r="F17" s="27"/>
      <c r="G17" s="27"/>
      <c r="H17" s="27"/>
      <c r="I17" s="24"/>
      <c r="J17" s="27"/>
      <c r="K17" s="27"/>
      <c r="L17" s="27"/>
      <c r="M17" s="27"/>
      <c r="N17" s="27"/>
      <c r="O17" s="27"/>
      <c r="P17" s="27"/>
      <c r="Q17" s="27"/>
      <c r="R17" s="25"/>
      <c r="S17" s="25"/>
      <c r="T17" s="25"/>
      <c r="U17" s="25"/>
      <c r="V17" s="25"/>
      <c r="W17" s="26"/>
    </row>
    <row r="18" spans="1:23" ht="15" x14ac:dyDescent="0.2">
      <c r="A18" s="22">
        <v>44211</v>
      </c>
      <c r="B18" s="23"/>
      <c r="C18" s="27"/>
      <c r="D18" s="27"/>
      <c r="E18" s="27"/>
      <c r="F18" s="27"/>
      <c r="G18" s="27"/>
      <c r="H18" s="27"/>
      <c r="I18" s="24"/>
      <c r="J18" s="27"/>
      <c r="K18" s="27"/>
      <c r="L18" s="27"/>
      <c r="M18" s="27"/>
      <c r="N18" s="27"/>
      <c r="O18" s="27"/>
      <c r="P18" s="27"/>
      <c r="Q18" s="27"/>
      <c r="R18" s="25"/>
      <c r="S18" s="25"/>
      <c r="T18" s="25"/>
      <c r="U18" s="25"/>
      <c r="V18" s="25"/>
      <c r="W18" s="26"/>
    </row>
    <row r="19" spans="1:23" ht="15" x14ac:dyDescent="0.2">
      <c r="A19" s="22">
        <v>44212</v>
      </c>
      <c r="B19" s="23"/>
      <c r="C19" s="27"/>
      <c r="D19" s="27"/>
      <c r="E19" s="27"/>
      <c r="F19" s="27"/>
      <c r="G19" s="27"/>
      <c r="H19" s="27"/>
      <c r="I19" s="24"/>
      <c r="J19" s="27"/>
      <c r="K19" s="27"/>
      <c r="L19" s="27"/>
      <c r="M19" s="27"/>
      <c r="N19" s="27"/>
      <c r="O19" s="27"/>
      <c r="P19" s="27"/>
      <c r="Q19" s="27"/>
      <c r="R19" s="25"/>
      <c r="S19" s="25"/>
      <c r="T19" s="25"/>
      <c r="U19" s="25"/>
      <c r="V19" s="25"/>
      <c r="W19" s="26"/>
    </row>
    <row r="20" spans="1:23" ht="15" x14ac:dyDescent="0.2">
      <c r="A20" s="22">
        <v>44213</v>
      </c>
      <c r="B20" s="23"/>
      <c r="C20" s="27"/>
      <c r="D20" s="27"/>
      <c r="E20" s="27"/>
      <c r="F20" s="27"/>
      <c r="G20" s="27"/>
      <c r="H20" s="27"/>
      <c r="I20" s="24"/>
      <c r="J20" s="27"/>
      <c r="K20" s="27"/>
      <c r="L20" s="27"/>
      <c r="M20" s="27"/>
      <c r="N20" s="27"/>
      <c r="O20" s="27"/>
      <c r="P20" s="27"/>
      <c r="Q20" s="27"/>
      <c r="R20" s="25"/>
      <c r="S20" s="25"/>
      <c r="T20" s="25"/>
      <c r="U20" s="25"/>
      <c r="V20" s="25"/>
      <c r="W20" s="26"/>
    </row>
    <row r="21" spans="1:23" ht="15" x14ac:dyDescent="0.2">
      <c r="A21" s="22">
        <v>44214</v>
      </c>
      <c r="B21" s="23"/>
      <c r="C21" s="27"/>
      <c r="D21" s="27"/>
      <c r="E21" s="27"/>
      <c r="F21" s="27"/>
      <c r="G21" s="27"/>
      <c r="H21" s="27"/>
      <c r="I21" s="24"/>
      <c r="J21" s="27"/>
      <c r="K21" s="27"/>
      <c r="L21" s="27"/>
      <c r="M21" s="27"/>
      <c r="N21" s="27"/>
      <c r="O21" s="27"/>
      <c r="P21" s="27"/>
      <c r="Q21" s="27"/>
      <c r="R21" s="25"/>
      <c r="S21" s="25"/>
      <c r="T21" s="25"/>
      <c r="U21" s="25"/>
      <c r="V21" s="25"/>
      <c r="W21" s="26"/>
    </row>
    <row r="22" spans="1:23" ht="15" x14ac:dyDescent="0.2">
      <c r="A22" s="22">
        <v>44215</v>
      </c>
      <c r="B22" s="23"/>
      <c r="C22" s="27"/>
      <c r="D22" s="27"/>
      <c r="E22" s="27"/>
      <c r="F22" s="27"/>
      <c r="G22" s="27"/>
      <c r="H22" s="27"/>
      <c r="I22" s="24"/>
      <c r="J22" s="27"/>
      <c r="K22" s="27"/>
      <c r="L22" s="27"/>
      <c r="M22" s="27"/>
      <c r="N22" s="27"/>
      <c r="O22" s="27"/>
      <c r="P22" s="27"/>
      <c r="Q22" s="27"/>
      <c r="R22" s="25"/>
      <c r="S22" s="25"/>
      <c r="T22" s="25"/>
      <c r="U22" s="25"/>
      <c r="V22" s="25"/>
      <c r="W22" s="26"/>
    </row>
    <row r="23" spans="1:23" ht="15" x14ac:dyDescent="0.2">
      <c r="A23" s="22">
        <v>44216</v>
      </c>
      <c r="B23" s="23"/>
      <c r="C23" s="27"/>
      <c r="D23" s="24"/>
      <c r="E23" s="27"/>
      <c r="F23" s="27"/>
      <c r="G23" s="27"/>
      <c r="H23" s="27"/>
      <c r="I23" s="24"/>
      <c r="J23" s="27"/>
      <c r="K23" s="27"/>
      <c r="L23" s="27"/>
      <c r="M23" s="27"/>
      <c r="N23" s="27"/>
      <c r="O23" s="27"/>
      <c r="P23" s="27"/>
      <c r="Q23" s="27"/>
      <c r="R23" s="25"/>
      <c r="S23" s="25"/>
      <c r="T23" s="25"/>
      <c r="U23" s="25"/>
      <c r="V23" s="25"/>
      <c r="W23" s="26"/>
    </row>
    <row r="24" spans="1:23" ht="15" x14ac:dyDescent="0.2">
      <c r="A24" s="22">
        <v>44217</v>
      </c>
      <c r="B24" s="23"/>
      <c r="C24" s="27"/>
      <c r="D24" s="24"/>
      <c r="E24" s="27"/>
      <c r="F24" s="27"/>
      <c r="G24" s="27"/>
      <c r="H24" s="27"/>
      <c r="I24" s="24"/>
      <c r="J24" s="27"/>
      <c r="K24" s="27"/>
      <c r="L24" s="27"/>
      <c r="M24" s="27"/>
      <c r="N24" s="27"/>
      <c r="O24" s="27"/>
      <c r="P24" s="27"/>
      <c r="Q24" s="27"/>
      <c r="R24" s="25"/>
      <c r="S24" s="25"/>
      <c r="T24" s="25"/>
      <c r="U24" s="25"/>
      <c r="V24" s="25"/>
      <c r="W24" s="26"/>
    </row>
    <row r="25" spans="1:23" ht="15" x14ac:dyDescent="0.2">
      <c r="A25" s="22">
        <v>44218</v>
      </c>
      <c r="B25" s="23"/>
      <c r="C25" s="24"/>
      <c r="D25" s="2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5"/>
      <c r="S25" s="25"/>
      <c r="T25" s="25"/>
      <c r="U25" s="25"/>
      <c r="V25" s="25"/>
      <c r="W25" s="26"/>
    </row>
    <row r="26" spans="1:23" ht="15" x14ac:dyDescent="0.2">
      <c r="A26" s="22">
        <v>44219</v>
      </c>
      <c r="B26" s="2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5"/>
      <c r="S26" s="25"/>
      <c r="T26" s="25"/>
      <c r="U26" s="25"/>
      <c r="V26" s="25"/>
      <c r="W26" s="26"/>
    </row>
    <row r="27" spans="1:23" ht="15" x14ac:dyDescent="0.2">
      <c r="A27" s="22">
        <v>44220</v>
      </c>
      <c r="B27" s="2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5"/>
      <c r="S27" s="25"/>
      <c r="T27" s="25"/>
      <c r="U27" s="25"/>
      <c r="V27" s="25"/>
      <c r="W27" s="26"/>
    </row>
    <row r="28" spans="1:23" ht="15" x14ac:dyDescent="0.2">
      <c r="A28" s="22">
        <v>44221</v>
      </c>
      <c r="B28" s="2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5"/>
      <c r="S28" s="25"/>
      <c r="T28" s="25"/>
      <c r="U28" s="25"/>
      <c r="V28" s="25"/>
      <c r="W28" s="26"/>
    </row>
    <row r="29" spans="1:23" ht="15" x14ac:dyDescent="0.2">
      <c r="A29" s="22">
        <v>44222</v>
      </c>
      <c r="B29" s="2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5"/>
      <c r="S29" s="25"/>
      <c r="T29" s="25"/>
      <c r="U29" s="25"/>
      <c r="V29" s="25"/>
      <c r="W29" s="26"/>
    </row>
    <row r="30" spans="1:23" ht="15" x14ac:dyDescent="0.2">
      <c r="A30" s="22">
        <v>44223</v>
      </c>
      <c r="B30" s="2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5"/>
      <c r="S30" s="25"/>
      <c r="T30" s="25"/>
      <c r="U30" s="25"/>
      <c r="V30" s="25"/>
      <c r="W30" s="26"/>
    </row>
    <row r="31" spans="1:23" ht="15" x14ac:dyDescent="0.2">
      <c r="A31" s="22">
        <v>44224</v>
      </c>
      <c r="B31" s="2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5"/>
      <c r="S31" s="25"/>
      <c r="T31" s="25"/>
      <c r="U31" s="25"/>
      <c r="V31" s="25"/>
      <c r="W31" s="26"/>
    </row>
    <row r="32" spans="1:23" ht="15" x14ac:dyDescent="0.2">
      <c r="A32" s="22">
        <v>44225</v>
      </c>
      <c r="B32" s="2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5"/>
      <c r="S32" s="25"/>
      <c r="T32" s="25"/>
      <c r="U32" s="25"/>
      <c r="V32" s="25"/>
      <c r="W32" s="26"/>
    </row>
    <row r="33" spans="1:23" ht="15" x14ac:dyDescent="0.2">
      <c r="A33" s="22">
        <v>44226</v>
      </c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5"/>
      <c r="S33" s="25"/>
      <c r="T33" s="25"/>
      <c r="U33" s="25"/>
      <c r="V33" s="25"/>
      <c r="W33" s="26"/>
    </row>
    <row r="34" spans="1:23" ht="15" x14ac:dyDescent="0.2">
      <c r="A34" s="22">
        <v>44227</v>
      </c>
      <c r="B34" s="2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5"/>
      <c r="S34" s="25"/>
      <c r="T34" s="25"/>
      <c r="U34" s="25"/>
      <c r="V34" s="25"/>
      <c r="W34" s="26"/>
    </row>
    <row r="35" spans="1:23" ht="15" x14ac:dyDescent="0.2">
      <c r="A35" s="4" t="s">
        <v>53</v>
      </c>
      <c r="B35" s="28"/>
      <c r="C35" s="4">
        <v>1</v>
      </c>
      <c r="D35" s="4">
        <v>2</v>
      </c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  <c r="M35" s="4">
        <v>11</v>
      </c>
      <c r="N35" s="4">
        <v>12</v>
      </c>
      <c r="O35" s="4">
        <v>13</v>
      </c>
      <c r="P35" s="4">
        <v>14</v>
      </c>
      <c r="Q35" s="4">
        <v>15</v>
      </c>
      <c r="R35" s="16" t="s">
        <v>54</v>
      </c>
      <c r="S35" s="17" t="s">
        <v>55</v>
      </c>
      <c r="T35" s="18" t="s">
        <v>56</v>
      </c>
      <c r="U35" s="19" t="s">
        <v>57</v>
      </c>
      <c r="V35" s="20" t="s">
        <v>58</v>
      </c>
      <c r="W35" s="21" t="s">
        <v>59</v>
      </c>
    </row>
    <row r="36" spans="1:23" ht="15" x14ac:dyDescent="0.2">
      <c r="A36" s="22">
        <v>44228</v>
      </c>
      <c r="B36" s="23"/>
      <c r="C36" s="24"/>
      <c r="D36" s="27"/>
      <c r="E36" s="27"/>
      <c r="F36" s="27"/>
      <c r="G36" s="27"/>
      <c r="H36" s="27"/>
      <c r="I36" s="24"/>
      <c r="J36" s="24"/>
      <c r="K36" s="27"/>
      <c r="L36" s="27"/>
      <c r="M36" s="27"/>
      <c r="N36" s="27"/>
      <c r="O36" s="27"/>
      <c r="P36" s="27"/>
      <c r="Q36" s="27"/>
      <c r="R36" s="25"/>
      <c r="S36" s="25"/>
      <c r="T36" s="25"/>
      <c r="U36" s="25"/>
      <c r="V36" s="25"/>
      <c r="W36" s="26"/>
    </row>
    <row r="37" spans="1:23" ht="15" x14ac:dyDescent="0.2">
      <c r="A37" s="22">
        <v>44229</v>
      </c>
      <c r="B37" s="23"/>
      <c r="C37" s="27"/>
      <c r="D37" s="24"/>
      <c r="E37" s="27"/>
      <c r="F37" s="27"/>
      <c r="G37" s="27"/>
      <c r="H37" s="27"/>
      <c r="I37" s="24"/>
      <c r="J37" s="27"/>
      <c r="K37" s="27"/>
      <c r="L37" s="27"/>
      <c r="M37" s="27"/>
      <c r="N37" s="27"/>
      <c r="O37" s="27"/>
      <c r="P37" s="27"/>
      <c r="Q37" s="27"/>
      <c r="R37" s="25"/>
      <c r="S37" s="25"/>
      <c r="T37" s="25"/>
      <c r="U37" s="25"/>
      <c r="V37" s="25"/>
      <c r="W37" s="26"/>
    </row>
    <row r="38" spans="1:23" ht="15" x14ac:dyDescent="0.2">
      <c r="A38" s="22">
        <v>44230</v>
      </c>
      <c r="B38" s="23"/>
      <c r="C38" s="27"/>
      <c r="D38" s="27"/>
      <c r="E38" s="27"/>
      <c r="F38" s="27"/>
      <c r="G38" s="27"/>
      <c r="H38" s="27"/>
      <c r="I38" s="24"/>
      <c r="J38" s="27"/>
      <c r="K38" s="27"/>
      <c r="L38" s="27"/>
      <c r="M38" s="27"/>
      <c r="N38" s="27"/>
      <c r="O38" s="27"/>
      <c r="P38" s="27"/>
      <c r="Q38" s="27"/>
      <c r="R38" s="25"/>
      <c r="S38" s="25"/>
      <c r="T38" s="25"/>
      <c r="U38" s="25"/>
      <c r="V38" s="25"/>
      <c r="W38" s="26"/>
    </row>
    <row r="39" spans="1:23" ht="15" x14ac:dyDescent="0.2">
      <c r="A39" s="22">
        <v>44231</v>
      </c>
      <c r="B39" s="23"/>
      <c r="C39" s="27"/>
      <c r="D39" s="27"/>
      <c r="E39" s="27"/>
      <c r="F39" s="27"/>
      <c r="G39" s="27"/>
      <c r="H39" s="27"/>
      <c r="I39" s="24"/>
      <c r="J39" s="27"/>
      <c r="K39" s="27"/>
      <c r="L39" s="27"/>
      <c r="M39" s="27"/>
      <c r="N39" s="27"/>
      <c r="O39" s="27"/>
      <c r="P39" s="27"/>
      <c r="Q39" s="27"/>
      <c r="R39" s="25"/>
      <c r="S39" s="25"/>
      <c r="T39" s="25"/>
      <c r="U39" s="25"/>
      <c r="V39" s="25"/>
      <c r="W39" s="26"/>
    </row>
    <row r="40" spans="1:23" ht="15" x14ac:dyDescent="0.2">
      <c r="A40" s="22">
        <v>44232</v>
      </c>
      <c r="B40" s="23"/>
      <c r="C40" s="27"/>
      <c r="D40" s="27"/>
      <c r="E40" s="27"/>
      <c r="F40" s="27"/>
      <c r="G40" s="27"/>
      <c r="H40" s="27"/>
      <c r="I40" s="24"/>
      <c r="J40" s="27"/>
      <c r="K40" s="27"/>
      <c r="L40" s="27"/>
      <c r="M40" s="27"/>
      <c r="N40" s="27"/>
      <c r="O40" s="27"/>
      <c r="P40" s="27"/>
      <c r="Q40" s="27"/>
      <c r="R40" s="25"/>
      <c r="S40" s="25"/>
      <c r="T40" s="25"/>
      <c r="U40" s="25"/>
      <c r="V40" s="25"/>
      <c r="W40" s="26"/>
    </row>
    <row r="41" spans="1:23" ht="15" x14ac:dyDescent="0.2">
      <c r="A41" s="22">
        <v>44233</v>
      </c>
      <c r="B41" s="23"/>
      <c r="C41" s="27"/>
      <c r="D41" s="27"/>
      <c r="E41" s="27"/>
      <c r="F41" s="27"/>
      <c r="G41" s="27"/>
      <c r="H41" s="27"/>
      <c r="I41" s="24"/>
      <c r="J41" s="27"/>
      <c r="K41" s="27"/>
      <c r="L41" s="27"/>
      <c r="M41" s="27"/>
      <c r="N41" s="27"/>
      <c r="O41" s="27"/>
      <c r="P41" s="27"/>
      <c r="Q41" s="27"/>
      <c r="R41" s="25"/>
      <c r="S41" s="25"/>
      <c r="T41" s="25"/>
      <c r="U41" s="25"/>
      <c r="V41" s="25"/>
      <c r="W41" s="26"/>
    </row>
    <row r="42" spans="1:23" ht="15" x14ac:dyDescent="0.2">
      <c r="A42" s="22">
        <v>44234</v>
      </c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  <c r="S42" s="25"/>
      <c r="T42" s="25"/>
      <c r="U42" s="25"/>
      <c r="V42" s="25"/>
      <c r="W42" s="26"/>
    </row>
    <row r="43" spans="1:23" ht="15" x14ac:dyDescent="0.2">
      <c r="A43" s="22">
        <v>44235</v>
      </c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  <c r="S43" s="25"/>
      <c r="T43" s="25"/>
      <c r="U43" s="25"/>
      <c r="V43" s="25"/>
      <c r="W43" s="26"/>
    </row>
    <row r="44" spans="1:23" ht="15" x14ac:dyDescent="0.2">
      <c r="A44" s="22">
        <v>44236</v>
      </c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  <c r="S44" s="25"/>
      <c r="T44" s="25"/>
      <c r="U44" s="25"/>
      <c r="V44" s="25"/>
      <c r="W44" s="26"/>
    </row>
    <row r="45" spans="1:23" ht="15" x14ac:dyDescent="0.2">
      <c r="A45" s="22">
        <v>44237</v>
      </c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  <c r="S45" s="25"/>
      <c r="T45" s="25"/>
      <c r="U45" s="25"/>
      <c r="V45" s="25"/>
      <c r="W45" s="26"/>
    </row>
    <row r="46" spans="1:23" ht="15" x14ac:dyDescent="0.2">
      <c r="A46" s="22">
        <v>44238</v>
      </c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  <c r="S46" s="25"/>
      <c r="T46" s="25"/>
      <c r="U46" s="25"/>
      <c r="V46" s="25"/>
      <c r="W46" s="26"/>
    </row>
    <row r="47" spans="1:23" ht="15" x14ac:dyDescent="0.2">
      <c r="A47" s="22">
        <v>44239</v>
      </c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  <c r="S47" s="25"/>
      <c r="T47" s="25"/>
      <c r="U47" s="25"/>
      <c r="V47" s="25"/>
      <c r="W47" s="26"/>
    </row>
    <row r="48" spans="1:23" ht="15" x14ac:dyDescent="0.2">
      <c r="A48" s="22">
        <v>44240</v>
      </c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  <c r="S48" s="25"/>
      <c r="T48" s="25"/>
      <c r="U48" s="25"/>
      <c r="V48" s="25"/>
      <c r="W48" s="26"/>
    </row>
    <row r="49" spans="1:23" ht="15" x14ac:dyDescent="0.2">
      <c r="A49" s="22">
        <v>44241</v>
      </c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  <c r="S49" s="25"/>
      <c r="T49" s="25"/>
      <c r="U49" s="25"/>
      <c r="V49" s="25"/>
      <c r="W49" s="26"/>
    </row>
    <row r="50" spans="1:23" ht="15" x14ac:dyDescent="0.2">
      <c r="A50" s="22">
        <v>44242</v>
      </c>
      <c r="B50" s="23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5"/>
      <c r="S50" s="25"/>
      <c r="T50" s="25"/>
      <c r="U50" s="25"/>
      <c r="V50" s="25"/>
      <c r="W50" s="26"/>
    </row>
    <row r="51" spans="1:23" ht="15" x14ac:dyDescent="0.2">
      <c r="A51" s="22">
        <v>44243</v>
      </c>
      <c r="B51" s="23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5"/>
      <c r="S51" s="25"/>
      <c r="T51" s="25"/>
      <c r="U51" s="25"/>
      <c r="V51" s="25"/>
      <c r="W51" s="26"/>
    </row>
    <row r="52" spans="1:23" ht="15" x14ac:dyDescent="0.2">
      <c r="A52" s="22">
        <v>44244</v>
      </c>
      <c r="B52" s="23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5"/>
      <c r="S52" s="25"/>
      <c r="T52" s="25"/>
      <c r="U52" s="25"/>
      <c r="V52" s="25"/>
      <c r="W52" s="26"/>
    </row>
    <row r="53" spans="1:23" ht="15" x14ac:dyDescent="0.2">
      <c r="A53" s="22">
        <v>44245</v>
      </c>
      <c r="B53" s="23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5"/>
      <c r="S53" s="25"/>
      <c r="T53" s="25"/>
      <c r="U53" s="25"/>
      <c r="V53" s="25"/>
      <c r="W53" s="26"/>
    </row>
    <row r="54" spans="1:23" ht="15" x14ac:dyDescent="0.2">
      <c r="A54" s="22">
        <v>44246</v>
      </c>
      <c r="B54" s="23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5"/>
      <c r="S54" s="25"/>
      <c r="T54" s="25"/>
      <c r="U54" s="25"/>
      <c r="V54" s="25"/>
      <c r="W54" s="26"/>
    </row>
    <row r="55" spans="1:23" ht="15" x14ac:dyDescent="0.2">
      <c r="A55" s="22">
        <v>44247</v>
      </c>
      <c r="B55" s="2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5"/>
      <c r="S55" s="25"/>
      <c r="T55" s="25"/>
      <c r="U55" s="25"/>
      <c r="V55" s="25"/>
      <c r="W55" s="26"/>
    </row>
    <row r="56" spans="1:23" ht="15" x14ac:dyDescent="0.2">
      <c r="A56" s="22">
        <v>44248</v>
      </c>
      <c r="B56" s="23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5"/>
      <c r="S56" s="25"/>
      <c r="T56" s="25"/>
      <c r="U56" s="25"/>
      <c r="V56" s="25"/>
      <c r="W56" s="26"/>
    </row>
    <row r="57" spans="1:23" ht="15" x14ac:dyDescent="0.2">
      <c r="A57" s="22">
        <v>44249</v>
      </c>
      <c r="B57" s="23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5"/>
      <c r="S57" s="25"/>
      <c r="T57" s="25"/>
      <c r="U57" s="25"/>
      <c r="V57" s="25"/>
      <c r="W57" s="26"/>
    </row>
    <row r="58" spans="1:23" ht="15" x14ac:dyDescent="0.2">
      <c r="A58" s="22">
        <v>44250</v>
      </c>
      <c r="B58" s="23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5"/>
      <c r="S58" s="25"/>
      <c r="T58" s="25"/>
      <c r="U58" s="25"/>
      <c r="V58" s="25"/>
      <c r="W58" s="26"/>
    </row>
    <row r="59" spans="1:23" ht="15" x14ac:dyDescent="0.2">
      <c r="A59" s="22">
        <v>44251</v>
      </c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5"/>
      <c r="S59" s="25"/>
      <c r="T59" s="25"/>
      <c r="U59" s="25"/>
      <c r="V59" s="25"/>
      <c r="W59" s="26"/>
    </row>
    <row r="60" spans="1:23" ht="15" x14ac:dyDescent="0.2">
      <c r="A60" s="22">
        <v>44252</v>
      </c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  <c r="S60" s="25"/>
      <c r="T60" s="25"/>
      <c r="U60" s="25"/>
      <c r="V60" s="25"/>
      <c r="W60" s="26"/>
    </row>
    <row r="61" spans="1:23" ht="15" x14ac:dyDescent="0.2">
      <c r="A61" s="22">
        <v>44253</v>
      </c>
      <c r="B61" s="23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5"/>
      <c r="S61" s="25"/>
      <c r="T61" s="25"/>
      <c r="U61" s="25"/>
      <c r="V61" s="25"/>
      <c r="W61" s="26"/>
    </row>
    <row r="62" spans="1:23" ht="15" x14ac:dyDescent="0.2">
      <c r="A62" s="22">
        <v>44254</v>
      </c>
      <c r="B62" s="23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5"/>
      <c r="S62" s="25"/>
      <c r="T62" s="25"/>
      <c r="U62" s="25"/>
      <c r="V62" s="25"/>
      <c r="W62" s="26"/>
    </row>
    <row r="63" spans="1:23" ht="15" x14ac:dyDescent="0.2">
      <c r="A63" s="22">
        <v>44255</v>
      </c>
      <c r="B63" s="23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5"/>
      <c r="S63" s="25"/>
      <c r="T63" s="25"/>
      <c r="U63" s="25"/>
      <c r="V63" s="25"/>
      <c r="W63" s="26"/>
    </row>
    <row r="64" spans="1:23" ht="15" x14ac:dyDescent="0.2">
      <c r="A64" s="22"/>
      <c r="B64" s="23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5"/>
      <c r="S64" s="25"/>
      <c r="T64" s="25"/>
      <c r="U64" s="25"/>
      <c r="V64" s="25"/>
      <c r="W64" s="26"/>
    </row>
    <row r="65" spans="1:23" ht="15" x14ac:dyDescent="0.2">
      <c r="A65" s="4" t="s">
        <v>53</v>
      </c>
      <c r="B65" s="28"/>
      <c r="C65" s="4">
        <v>1</v>
      </c>
      <c r="D65" s="4">
        <v>2</v>
      </c>
      <c r="E65" s="4">
        <v>3</v>
      </c>
      <c r="F65" s="4">
        <v>4</v>
      </c>
      <c r="G65" s="4">
        <v>5</v>
      </c>
      <c r="H65" s="4">
        <v>6</v>
      </c>
      <c r="I65" s="4">
        <v>7</v>
      </c>
      <c r="J65" s="4">
        <v>8</v>
      </c>
      <c r="K65" s="4">
        <v>9</v>
      </c>
      <c r="L65" s="4">
        <v>10</v>
      </c>
      <c r="M65" s="4">
        <v>11</v>
      </c>
      <c r="N65" s="4">
        <v>12</v>
      </c>
      <c r="O65" s="4">
        <v>13</v>
      </c>
      <c r="P65" s="4">
        <v>14</v>
      </c>
      <c r="Q65" s="4">
        <v>15</v>
      </c>
      <c r="R65" s="16" t="s">
        <v>54</v>
      </c>
      <c r="S65" s="17" t="s">
        <v>55</v>
      </c>
      <c r="T65" s="18" t="s">
        <v>56</v>
      </c>
      <c r="U65" s="19" t="s">
        <v>57</v>
      </c>
      <c r="V65" s="20" t="s">
        <v>58</v>
      </c>
      <c r="W65" s="21" t="s">
        <v>59</v>
      </c>
    </row>
    <row r="66" spans="1:23" ht="15" x14ac:dyDescent="0.2">
      <c r="A66" s="22">
        <v>44256</v>
      </c>
      <c r="B66" s="23"/>
      <c r="C66" s="29"/>
      <c r="D66" s="30"/>
      <c r="E66" s="30"/>
      <c r="F66" s="30"/>
      <c r="G66" s="30"/>
      <c r="H66" s="30"/>
      <c r="I66" s="29"/>
      <c r="J66" s="29"/>
      <c r="K66" s="30"/>
      <c r="L66" s="30"/>
      <c r="M66" s="30"/>
      <c r="N66" s="30"/>
      <c r="O66" s="30"/>
      <c r="P66" s="30"/>
      <c r="Q66" s="29"/>
      <c r="R66" s="25"/>
      <c r="S66" s="25"/>
      <c r="T66" s="25"/>
      <c r="U66" s="25"/>
      <c r="V66" s="25"/>
      <c r="W66" s="26"/>
    </row>
    <row r="67" spans="1:23" ht="15" x14ac:dyDescent="0.2">
      <c r="A67" s="22">
        <v>44257</v>
      </c>
      <c r="B67" s="23"/>
      <c r="C67" s="30"/>
      <c r="D67" s="30"/>
      <c r="E67" s="30"/>
      <c r="F67" s="30"/>
      <c r="G67" s="30"/>
      <c r="H67" s="30"/>
      <c r="I67" s="29"/>
      <c r="J67" s="30"/>
      <c r="K67" s="30"/>
      <c r="L67" s="30"/>
      <c r="M67" s="30"/>
      <c r="N67" s="30"/>
      <c r="O67" s="30"/>
      <c r="P67" s="30"/>
      <c r="Q67" s="30"/>
      <c r="R67" s="25"/>
      <c r="S67" s="25"/>
      <c r="T67" s="25"/>
      <c r="U67" s="25"/>
      <c r="V67" s="25"/>
      <c r="W67" s="26"/>
    </row>
    <row r="68" spans="1:23" ht="15" x14ac:dyDescent="0.2">
      <c r="A68" s="22">
        <v>44258</v>
      </c>
      <c r="B68" s="23"/>
      <c r="C68" s="30"/>
      <c r="D68" s="30"/>
      <c r="E68" s="30"/>
      <c r="F68" s="30"/>
      <c r="G68" s="30"/>
      <c r="H68" s="30"/>
      <c r="I68" s="29"/>
      <c r="J68" s="30"/>
      <c r="K68" s="30"/>
      <c r="L68" s="30"/>
      <c r="M68" s="30"/>
      <c r="N68" s="30"/>
      <c r="O68" s="30"/>
      <c r="P68" s="30"/>
      <c r="Q68" s="30"/>
      <c r="R68" s="25"/>
      <c r="S68" s="25"/>
      <c r="T68" s="25"/>
      <c r="U68" s="25"/>
      <c r="V68" s="25"/>
      <c r="W68" s="26"/>
    </row>
    <row r="69" spans="1:23" ht="15" x14ac:dyDescent="0.2">
      <c r="A69" s="22">
        <v>44259</v>
      </c>
      <c r="B69" s="23"/>
      <c r="C69" s="30"/>
      <c r="D69" s="30"/>
      <c r="E69" s="30"/>
      <c r="F69" s="30"/>
      <c r="G69" s="30"/>
      <c r="H69" s="30"/>
      <c r="I69" s="29"/>
      <c r="J69" s="30"/>
      <c r="K69" s="30"/>
      <c r="L69" s="30"/>
      <c r="M69" s="30"/>
      <c r="N69" s="30"/>
      <c r="O69" s="30"/>
      <c r="P69" s="30"/>
      <c r="Q69" s="30"/>
      <c r="R69" s="25"/>
      <c r="S69" s="25"/>
      <c r="T69" s="25"/>
      <c r="U69" s="25"/>
      <c r="V69" s="25"/>
      <c r="W69" s="26"/>
    </row>
    <row r="70" spans="1:23" ht="15" x14ac:dyDescent="0.2">
      <c r="A70" s="22">
        <v>44260</v>
      </c>
      <c r="B70" s="23"/>
      <c r="C70" s="30"/>
      <c r="D70" s="30"/>
      <c r="E70" s="30"/>
      <c r="F70" s="30"/>
      <c r="G70" s="30"/>
      <c r="H70" s="30"/>
      <c r="I70" s="29"/>
      <c r="J70" s="30"/>
      <c r="K70" s="30"/>
      <c r="L70" s="30"/>
      <c r="M70" s="30"/>
      <c r="N70" s="30"/>
      <c r="O70" s="30"/>
      <c r="P70" s="30"/>
      <c r="Q70" s="30"/>
      <c r="R70" s="25"/>
      <c r="S70" s="25"/>
      <c r="T70" s="25"/>
      <c r="U70" s="25"/>
      <c r="V70" s="25"/>
      <c r="W70" s="26"/>
    </row>
    <row r="71" spans="1:23" ht="15" x14ac:dyDescent="0.2">
      <c r="A71" s="22">
        <v>44261</v>
      </c>
      <c r="B71" s="23"/>
      <c r="C71" s="30"/>
      <c r="D71" s="30"/>
      <c r="E71" s="30"/>
      <c r="F71" s="30"/>
      <c r="G71" s="30"/>
      <c r="H71" s="30"/>
      <c r="I71" s="29"/>
      <c r="J71" s="30"/>
      <c r="K71" s="30"/>
      <c r="L71" s="30"/>
      <c r="M71" s="30"/>
      <c r="N71" s="30"/>
      <c r="O71" s="30"/>
      <c r="P71" s="30"/>
      <c r="Q71" s="30"/>
      <c r="R71" s="25"/>
      <c r="S71" s="25"/>
      <c r="T71" s="25"/>
      <c r="U71" s="25"/>
      <c r="V71" s="25"/>
      <c r="W71" s="26"/>
    </row>
    <row r="72" spans="1:23" ht="15" x14ac:dyDescent="0.2">
      <c r="A72" s="22">
        <v>44262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25"/>
      <c r="S72" s="25"/>
      <c r="T72" s="25"/>
      <c r="U72" s="25"/>
      <c r="V72" s="25"/>
      <c r="W72" s="26"/>
    </row>
    <row r="73" spans="1:23" ht="15" x14ac:dyDescent="0.2">
      <c r="A73" s="22">
        <v>44263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25"/>
      <c r="S73" s="25"/>
      <c r="T73" s="25"/>
      <c r="U73" s="25"/>
      <c r="V73" s="25"/>
      <c r="W73" s="26"/>
    </row>
    <row r="74" spans="1:23" ht="15" x14ac:dyDescent="0.2">
      <c r="A74" s="22">
        <v>44264</v>
      </c>
      <c r="B74" s="23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25"/>
      <c r="S74" s="25"/>
      <c r="T74" s="25"/>
      <c r="U74" s="25"/>
      <c r="V74" s="25"/>
      <c r="W74" s="26"/>
    </row>
    <row r="75" spans="1:23" ht="15" x14ac:dyDescent="0.2">
      <c r="A75" s="22">
        <v>44265</v>
      </c>
      <c r="B75" s="23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25"/>
      <c r="S75" s="25"/>
      <c r="T75" s="25"/>
      <c r="U75" s="25"/>
      <c r="V75" s="25"/>
      <c r="W75" s="26"/>
    </row>
    <row r="76" spans="1:23" ht="15" x14ac:dyDescent="0.2">
      <c r="A76" s="22">
        <v>44266</v>
      </c>
      <c r="B76" s="23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25"/>
      <c r="S76" s="25"/>
      <c r="T76" s="25"/>
      <c r="U76" s="25"/>
      <c r="V76" s="25"/>
      <c r="W76" s="26"/>
    </row>
    <row r="77" spans="1:23" ht="15" x14ac:dyDescent="0.2">
      <c r="A77" s="22">
        <v>44267</v>
      </c>
      <c r="B77" s="23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25"/>
      <c r="S77" s="25"/>
      <c r="T77" s="25"/>
      <c r="U77" s="25"/>
      <c r="V77" s="25"/>
      <c r="W77" s="26"/>
    </row>
    <row r="78" spans="1:23" ht="15" x14ac:dyDescent="0.2">
      <c r="A78" s="22">
        <v>44268</v>
      </c>
      <c r="B78" s="23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25"/>
      <c r="S78" s="25"/>
      <c r="T78" s="25"/>
      <c r="U78" s="25"/>
      <c r="V78" s="25"/>
      <c r="W78" s="26"/>
    </row>
    <row r="79" spans="1:23" ht="15" x14ac:dyDescent="0.2">
      <c r="A79" s="22">
        <v>44269</v>
      </c>
      <c r="B79" s="23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5"/>
      <c r="S79" s="25"/>
      <c r="T79" s="25"/>
      <c r="U79" s="25"/>
      <c r="V79" s="25"/>
      <c r="W79" s="26"/>
    </row>
    <row r="80" spans="1:23" ht="15" x14ac:dyDescent="0.2">
      <c r="A80" s="22">
        <v>44270</v>
      </c>
      <c r="B80" s="23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5"/>
      <c r="S80" s="25"/>
      <c r="T80" s="25"/>
      <c r="U80" s="25"/>
      <c r="V80" s="25"/>
      <c r="W80" s="26"/>
    </row>
    <row r="81" spans="1:23" ht="15" x14ac:dyDescent="0.2">
      <c r="A81" s="22">
        <v>44271</v>
      </c>
      <c r="B81" s="23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25"/>
      <c r="S81" s="25"/>
      <c r="T81" s="25"/>
      <c r="U81" s="25"/>
      <c r="V81" s="25"/>
      <c r="W81" s="26"/>
    </row>
    <row r="82" spans="1:23" ht="15" x14ac:dyDescent="0.2">
      <c r="A82" s="22">
        <v>44272</v>
      </c>
      <c r="B82" s="23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25"/>
      <c r="S82" s="25"/>
      <c r="T82" s="25"/>
      <c r="U82" s="25"/>
      <c r="V82" s="25"/>
      <c r="W82" s="26"/>
    </row>
    <row r="83" spans="1:23" ht="15" x14ac:dyDescent="0.2">
      <c r="A83" s="22">
        <v>44273</v>
      </c>
      <c r="B83" s="23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25"/>
      <c r="S83" s="25"/>
      <c r="T83" s="25"/>
      <c r="U83" s="25"/>
      <c r="V83" s="25"/>
      <c r="W83" s="26"/>
    </row>
    <row r="84" spans="1:23" ht="15" x14ac:dyDescent="0.2">
      <c r="A84" s="22">
        <v>44274</v>
      </c>
      <c r="B84" s="23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25"/>
      <c r="S84" s="25"/>
      <c r="T84" s="25"/>
      <c r="U84" s="25"/>
      <c r="V84" s="25"/>
      <c r="W84" s="26"/>
    </row>
    <row r="85" spans="1:23" ht="15" x14ac:dyDescent="0.2">
      <c r="A85" s="22">
        <v>44275</v>
      </c>
      <c r="B85" s="23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25"/>
      <c r="S85" s="25"/>
      <c r="T85" s="25"/>
      <c r="U85" s="25"/>
      <c r="V85" s="25"/>
      <c r="W85" s="26"/>
    </row>
    <row r="86" spans="1:23" ht="15" x14ac:dyDescent="0.2">
      <c r="A86" s="22">
        <v>44276</v>
      </c>
      <c r="B86" s="23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29"/>
      <c r="N86" s="29"/>
      <c r="O86" s="29"/>
      <c r="P86" s="29"/>
      <c r="Q86" s="30"/>
      <c r="R86" s="25"/>
      <c r="S86" s="25"/>
      <c r="T86" s="25"/>
      <c r="U86" s="25"/>
      <c r="V86" s="25"/>
      <c r="W86" s="26"/>
    </row>
    <row r="87" spans="1:23" ht="15" x14ac:dyDescent="0.2">
      <c r="A87" s="22">
        <v>44277</v>
      </c>
      <c r="B87" s="23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29"/>
      <c r="R87" s="25"/>
      <c r="S87" s="25"/>
      <c r="T87" s="25"/>
      <c r="U87" s="25"/>
      <c r="V87" s="25"/>
      <c r="W87" s="26"/>
    </row>
    <row r="88" spans="1:23" ht="15" x14ac:dyDescent="0.2">
      <c r="A88" s="22">
        <v>44278</v>
      </c>
      <c r="B88" s="23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29"/>
      <c r="R88" s="25"/>
      <c r="S88" s="25"/>
      <c r="T88" s="25"/>
      <c r="U88" s="25"/>
      <c r="V88" s="25"/>
      <c r="W88" s="26"/>
    </row>
    <row r="89" spans="1:23" ht="15" x14ac:dyDescent="0.2">
      <c r="A89" s="22">
        <v>44279</v>
      </c>
      <c r="B89" s="23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29"/>
      <c r="R89" s="25"/>
      <c r="S89" s="25"/>
      <c r="T89" s="25"/>
      <c r="U89" s="25"/>
      <c r="V89" s="25"/>
      <c r="W89" s="26"/>
    </row>
    <row r="90" spans="1:23" ht="15" x14ac:dyDescent="0.2">
      <c r="A90" s="22">
        <v>44280</v>
      </c>
      <c r="B90" s="23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29"/>
      <c r="R90" s="25"/>
      <c r="S90" s="25"/>
      <c r="T90" s="25"/>
      <c r="U90" s="25"/>
      <c r="V90" s="25"/>
      <c r="W90" s="26"/>
    </row>
    <row r="91" spans="1:23" ht="15" x14ac:dyDescent="0.2">
      <c r="A91" s="22">
        <v>44281</v>
      </c>
      <c r="B91" s="23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29"/>
      <c r="R91" s="25"/>
      <c r="S91" s="25"/>
      <c r="T91" s="25"/>
      <c r="U91" s="25"/>
      <c r="V91" s="25"/>
      <c r="W91" s="26"/>
    </row>
    <row r="92" spans="1:23" ht="15" x14ac:dyDescent="0.2">
      <c r="A92" s="22">
        <v>44282</v>
      </c>
      <c r="B92" s="23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5"/>
      <c r="S92" s="25"/>
      <c r="T92" s="25"/>
      <c r="U92" s="25"/>
      <c r="V92" s="25"/>
      <c r="W92" s="26"/>
    </row>
    <row r="93" spans="1:23" ht="15" x14ac:dyDescent="0.2">
      <c r="A93" s="22">
        <v>44283</v>
      </c>
      <c r="B93" s="23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5"/>
      <c r="S93" s="25"/>
      <c r="T93" s="25"/>
      <c r="U93" s="25"/>
      <c r="V93" s="25"/>
      <c r="W93" s="26"/>
    </row>
    <row r="94" spans="1:23" ht="15" x14ac:dyDescent="0.2">
      <c r="A94" s="22">
        <v>44284</v>
      </c>
      <c r="B94" s="23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5"/>
      <c r="S94" s="25"/>
      <c r="T94" s="25"/>
      <c r="U94" s="25"/>
      <c r="V94" s="25"/>
      <c r="W94" s="26"/>
    </row>
    <row r="95" spans="1:23" ht="15" x14ac:dyDescent="0.2">
      <c r="A95" s="22">
        <v>44285</v>
      </c>
      <c r="B95" s="2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5"/>
      <c r="S95" s="25"/>
      <c r="T95" s="25"/>
      <c r="U95" s="25"/>
      <c r="V95" s="25"/>
      <c r="W95" s="26"/>
    </row>
    <row r="96" spans="1:23" ht="15" x14ac:dyDescent="0.2">
      <c r="A96" s="22">
        <v>44286</v>
      </c>
      <c r="B96" s="23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5"/>
      <c r="S96" s="25"/>
      <c r="T96" s="25"/>
      <c r="U96" s="25"/>
      <c r="V96" s="25"/>
      <c r="W96" s="26"/>
    </row>
    <row r="97" spans="1:23" ht="15" x14ac:dyDescent="0.2">
      <c r="A97" s="4" t="s">
        <v>53</v>
      </c>
      <c r="B97" s="28"/>
      <c r="C97" s="4">
        <v>1</v>
      </c>
      <c r="D97" s="4">
        <v>2</v>
      </c>
      <c r="E97" s="4">
        <v>3</v>
      </c>
      <c r="F97" s="4">
        <v>4</v>
      </c>
      <c r="G97" s="4">
        <v>5</v>
      </c>
      <c r="H97" s="4">
        <v>6</v>
      </c>
      <c r="I97" s="4">
        <v>7</v>
      </c>
      <c r="J97" s="4">
        <v>8</v>
      </c>
      <c r="K97" s="4">
        <v>9</v>
      </c>
      <c r="L97" s="4">
        <v>10</v>
      </c>
      <c r="M97" s="4">
        <v>11</v>
      </c>
      <c r="N97" s="4">
        <v>12</v>
      </c>
      <c r="O97" s="4">
        <v>13</v>
      </c>
      <c r="P97" s="4">
        <v>14</v>
      </c>
      <c r="Q97" s="4">
        <v>15</v>
      </c>
      <c r="R97" s="16" t="s">
        <v>54</v>
      </c>
      <c r="S97" s="17" t="s">
        <v>55</v>
      </c>
      <c r="T97" s="18" t="s">
        <v>56</v>
      </c>
      <c r="U97" s="19" t="s">
        <v>57</v>
      </c>
      <c r="V97" s="20" t="s">
        <v>58</v>
      </c>
      <c r="W97" s="21" t="s">
        <v>59</v>
      </c>
    </row>
    <row r="98" spans="1:23" ht="15" x14ac:dyDescent="0.2">
      <c r="A98" s="22">
        <v>44287</v>
      </c>
      <c r="B98" s="23"/>
      <c r="C98" s="24"/>
      <c r="D98" s="24"/>
      <c r="E98" s="27"/>
      <c r="F98" s="27"/>
      <c r="G98" s="27"/>
      <c r="H98" s="27"/>
      <c r="I98" s="24"/>
      <c r="J98" s="24"/>
      <c r="K98" s="27"/>
      <c r="L98" s="27"/>
      <c r="M98" s="27"/>
      <c r="N98" s="27"/>
      <c r="O98" s="27"/>
      <c r="P98" s="27"/>
      <c r="Q98" s="27"/>
      <c r="R98" s="25"/>
      <c r="S98" s="25"/>
      <c r="T98" s="25"/>
      <c r="U98" s="25"/>
      <c r="V98" s="25"/>
      <c r="W98" s="26"/>
    </row>
    <row r="99" spans="1:23" ht="15" x14ac:dyDescent="0.2">
      <c r="A99" s="22">
        <v>44288</v>
      </c>
      <c r="B99" s="23"/>
      <c r="C99" s="27"/>
      <c r="D99" s="27"/>
      <c r="E99" s="27"/>
      <c r="F99" s="27"/>
      <c r="G99" s="27"/>
      <c r="H99" s="27"/>
      <c r="I99" s="24"/>
      <c r="J99" s="27"/>
      <c r="K99" s="27"/>
      <c r="L99" s="27"/>
      <c r="M99" s="27"/>
      <c r="N99" s="27"/>
      <c r="O99" s="27"/>
      <c r="P99" s="27"/>
      <c r="Q99" s="27"/>
      <c r="R99" s="25"/>
      <c r="S99" s="25"/>
      <c r="T99" s="25"/>
      <c r="U99" s="25"/>
      <c r="V99" s="25"/>
      <c r="W99" s="26"/>
    </row>
    <row r="100" spans="1:23" ht="15" x14ac:dyDescent="0.2">
      <c r="A100" s="22">
        <v>44289</v>
      </c>
      <c r="B100" s="23"/>
      <c r="C100" s="27"/>
      <c r="D100" s="27"/>
      <c r="E100" s="27"/>
      <c r="F100" s="27"/>
      <c r="G100" s="27"/>
      <c r="H100" s="27"/>
      <c r="I100" s="24"/>
      <c r="J100" s="27"/>
      <c r="K100" s="27"/>
      <c r="L100" s="27"/>
      <c r="M100" s="27"/>
      <c r="N100" s="27"/>
      <c r="O100" s="27"/>
      <c r="P100" s="27"/>
      <c r="Q100" s="27"/>
      <c r="R100" s="25"/>
      <c r="S100" s="25"/>
      <c r="T100" s="25"/>
      <c r="U100" s="25"/>
      <c r="V100" s="25"/>
      <c r="W100" s="26"/>
    </row>
    <row r="101" spans="1:23" ht="15" x14ac:dyDescent="0.2">
      <c r="A101" s="22">
        <v>44290</v>
      </c>
      <c r="B101" s="23"/>
      <c r="C101" s="27"/>
      <c r="D101" s="27"/>
      <c r="E101" s="27"/>
      <c r="F101" s="27"/>
      <c r="G101" s="27"/>
      <c r="H101" s="27"/>
      <c r="I101" s="24"/>
      <c r="J101" s="27"/>
      <c r="K101" s="27"/>
      <c r="L101" s="27"/>
      <c r="M101" s="27"/>
      <c r="N101" s="27"/>
      <c r="O101" s="27"/>
      <c r="P101" s="27"/>
      <c r="Q101" s="27"/>
      <c r="R101" s="25"/>
      <c r="S101" s="25"/>
      <c r="T101" s="25"/>
      <c r="U101" s="25"/>
      <c r="V101" s="25"/>
      <c r="W101" s="26"/>
    </row>
    <row r="102" spans="1:23" ht="15" x14ac:dyDescent="0.2">
      <c r="A102" s="22">
        <v>44291</v>
      </c>
      <c r="B102" s="23"/>
      <c r="C102" s="27"/>
      <c r="D102" s="27"/>
      <c r="E102" s="27"/>
      <c r="F102" s="27"/>
      <c r="G102" s="27"/>
      <c r="H102" s="27"/>
      <c r="I102" s="24"/>
      <c r="J102" s="27"/>
      <c r="K102" s="27"/>
      <c r="L102" s="27"/>
      <c r="M102" s="27"/>
      <c r="N102" s="27"/>
      <c r="O102" s="27"/>
      <c r="P102" s="27"/>
      <c r="Q102" s="27"/>
      <c r="R102" s="25"/>
      <c r="S102" s="25"/>
      <c r="T102" s="25"/>
      <c r="U102" s="25"/>
      <c r="V102" s="25"/>
      <c r="W102" s="26"/>
    </row>
    <row r="103" spans="1:23" ht="15" x14ac:dyDescent="0.2">
      <c r="A103" s="22">
        <v>44292</v>
      </c>
      <c r="B103" s="23"/>
      <c r="C103" s="27"/>
      <c r="D103" s="27"/>
      <c r="E103" s="27"/>
      <c r="F103" s="27"/>
      <c r="G103" s="27"/>
      <c r="H103" s="27"/>
      <c r="I103" s="24"/>
      <c r="J103" s="27"/>
      <c r="K103" s="27"/>
      <c r="L103" s="27"/>
      <c r="M103" s="27"/>
      <c r="N103" s="27"/>
      <c r="O103" s="27"/>
      <c r="P103" s="27"/>
      <c r="Q103" s="27"/>
      <c r="R103" s="25"/>
      <c r="S103" s="25"/>
      <c r="T103" s="25"/>
      <c r="U103" s="25"/>
      <c r="V103" s="25"/>
      <c r="W103" s="26"/>
    </row>
    <row r="104" spans="1:23" ht="15" x14ac:dyDescent="0.2">
      <c r="A104" s="22">
        <v>44293</v>
      </c>
      <c r="B104" s="23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5"/>
      <c r="S104" s="25"/>
      <c r="T104" s="25"/>
      <c r="U104" s="25"/>
      <c r="V104" s="25"/>
      <c r="W104" s="26"/>
    </row>
    <row r="105" spans="1:23" ht="15" x14ac:dyDescent="0.2">
      <c r="A105" s="22">
        <v>44294</v>
      </c>
      <c r="B105" s="23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5"/>
      <c r="S105" s="25"/>
      <c r="T105" s="25"/>
      <c r="U105" s="25"/>
      <c r="V105" s="25"/>
      <c r="W105" s="26"/>
    </row>
    <row r="106" spans="1:23" ht="15" x14ac:dyDescent="0.2">
      <c r="A106" s="22">
        <v>44295</v>
      </c>
      <c r="B106" s="23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5"/>
      <c r="S106" s="25"/>
      <c r="T106" s="25"/>
      <c r="U106" s="25"/>
      <c r="V106" s="25"/>
      <c r="W106" s="26"/>
    </row>
    <row r="107" spans="1:23" ht="15" x14ac:dyDescent="0.2">
      <c r="A107" s="22">
        <v>44296</v>
      </c>
      <c r="B107" s="23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5"/>
      <c r="S107" s="25"/>
      <c r="T107" s="25"/>
      <c r="U107" s="25"/>
      <c r="V107" s="25"/>
      <c r="W107" s="26"/>
    </row>
    <row r="108" spans="1:23" ht="15" x14ac:dyDescent="0.2">
      <c r="A108" s="22">
        <v>44297</v>
      </c>
      <c r="B108" s="23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5"/>
      <c r="S108" s="25"/>
      <c r="T108" s="25"/>
      <c r="U108" s="25"/>
      <c r="V108" s="25"/>
      <c r="W108" s="26"/>
    </row>
    <row r="109" spans="1:23" ht="15" x14ac:dyDescent="0.2">
      <c r="A109" s="22">
        <v>44298</v>
      </c>
      <c r="B109" s="23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5"/>
      <c r="S109" s="25"/>
      <c r="T109" s="25"/>
      <c r="U109" s="25"/>
      <c r="V109" s="25"/>
      <c r="W109" s="26"/>
    </row>
    <row r="110" spans="1:23" ht="15" x14ac:dyDescent="0.2">
      <c r="A110" s="22">
        <v>44299</v>
      </c>
      <c r="B110" s="23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5"/>
      <c r="S110" s="25"/>
      <c r="T110" s="25"/>
      <c r="U110" s="25"/>
      <c r="V110" s="25"/>
      <c r="W110" s="26"/>
    </row>
    <row r="111" spans="1:23" ht="15" x14ac:dyDescent="0.2">
      <c r="A111" s="22">
        <v>44300</v>
      </c>
      <c r="B111" s="23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5"/>
      <c r="S111" s="25"/>
      <c r="T111" s="25"/>
      <c r="U111" s="25"/>
      <c r="V111" s="25"/>
      <c r="W111" s="26"/>
    </row>
    <row r="112" spans="1:23" ht="15" x14ac:dyDescent="0.2">
      <c r="A112" s="22">
        <v>44301</v>
      </c>
      <c r="B112" s="23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5"/>
      <c r="S112" s="25"/>
      <c r="T112" s="25"/>
      <c r="U112" s="25"/>
      <c r="V112" s="25"/>
      <c r="W112" s="26"/>
    </row>
    <row r="113" spans="1:23" ht="15" x14ac:dyDescent="0.2">
      <c r="A113" s="22">
        <v>44302</v>
      </c>
      <c r="B113" s="23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5"/>
      <c r="S113" s="25"/>
      <c r="T113" s="25"/>
      <c r="U113" s="25"/>
      <c r="V113" s="25"/>
      <c r="W113" s="26"/>
    </row>
    <row r="114" spans="1:23" ht="15" x14ac:dyDescent="0.2">
      <c r="A114" s="22">
        <v>44303</v>
      </c>
      <c r="B114" s="23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5"/>
      <c r="S114" s="25"/>
      <c r="T114" s="25"/>
      <c r="U114" s="25"/>
      <c r="V114" s="25"/>
      <c r="W114" s="26"/>
    </row>
    <row r="115" spans="1:23" ht="15" x14ac:dyDescent="0.2">
      <c r="A115" s="22">
        <v>44304</v>
      </c>
      <c r="B115" s="23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5"/>
      <c r="S115" s="25"/>
      <c r="T115" s="25"/>
      <c r="U115" s="25"/>
      <c r="V115" s="25"/>
      <c r="W115" s="26"/>
    </row>
    <row r="116" spans="1:23" ht="15" x14ac:dyDescent="0.2">
      <c r="A116" s="22">
        <v>44305</v>
      </c>
      <c r="B116" s="23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5"/>
      <c r="S116" s="25"/>
      <c r="T116" s="25"/>
      <c r="U116" s="25"/>
      <c r="V116" s="25"/>
      <c r="W116" s="26"/>
    </row>
    <row r="117" spans="1:23" ht="15" x14ac:dyDescent="0.2">
      <c r="A117" s="22">
        <v>44306</v>
      </c>
      <c r="B117" s="23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5"/>
      <c r="S117" s="25"/>
      <c r="T117" s="25"/>
      <c r="U117" s="25"/>
      <c r="V117" s="25"/>
      <c r="W117" s="26"/>
    </row>
    <row r="118" spans="1:23" ht="15" x14ac:dyDescent="0.2">
      <c r="A118" s="22">
        <v>44307</v>
      </c>
      <c r="B118" s="23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5"/>
      <c r="S118" s="25"/>
      <c r="T118" s="25"/>
      <c r="U118" s="25"/>
      <c r="V118" s="25"/>
      <c r="W118" s="26"/>
    </row>
    <row r="119" spans="1:23" ht="15" x14ac:dyDescent="0.2">
      <c r="A119" s="22">
        <v>44308</v>
      </c>
      <c r="B119" s="23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5"/>
      <c r="S119" s="25"/>
      <c r="T119" s="25"/>
      <c r="U119" s="25"/>
      <c r="V119" s="25"/>
      <c r="W119" s="26"/>
    </row>
    <row r="120" spans="1:23" ht="15" x14ac:dyDescent="0.2">
      <c r="A120" s="22">
        <v>44309</v>
      </c>
      <c r="B120" s="23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5"/>
      <c r="S120" s="25"/>
      <c r="T120" s="25"/>
      <c r="U120" s="25"/>
      <c r="V120" s="25"/>
      <c r="W120" s="26"/>
    </row>
    <row r="121" spans="1:23" ht="15" x14ac:dyDescent="0.2">
      <c r="A121" s="22">
        <v>44310</v>
      </c>
      <c r="B121" s="23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5"/>
      <c r="S121" s="25"/>
      <c r="T121" s="25"/>
      <c r="U121" s="25"/>
      <c r="V121" s="25"/>
      <c r="W121" s="26"/>
    </row>
    <row r="122" spans="1:23" ht="15" x14ac:dyDescent="0.2">
      <c r="A122" s="22">
        <v>44311</v>
      </c>
      <c r="B122" s="23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5"/>
      <c r="S122" s="25"/>
      <c r="T122" s="25"/>
      <c r="U122" s="25"/>
      <c r="V122" s="25"/>
      <c r="W122" s="26"/>
    </row>
    <row r="123" spans="1:23" ht="15" x14ac:dyDescent="0.2">
      <c r="A123" s="22">
        <v>44312</v>
      </c>
      <c r="B123" s="23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5"/>
      <c r="S123" s="25"/>
      <c r="T123" s="25"/>
      <c r="U123" s="25"/>
      <c r="V123" s="25"/>
      <c r="W123" s="26"/>
    </row>
    <row r="124" spans="1:23" ht="15" x14ac:dyDescent="0.2">
      <c r="A124" s="22">
        <v>44313</v>
      </c>
      <c r="B124" s="23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5"/>
      <c r="S124" s="25"/>
      <c r="T124" s="25"/>
      <c r="U124" s="25"/>
      <c r="V124" s="25"/>
      <c r="W124" s="26"/>
    </row>
    <row r="125" spans="1:23" ht="15" x14ac:dyDescent="0.2">
      <c r="A125" s="22">
        <v>44314</v>
      </c>
      <c r="B125" s="23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5"/>
      <c r="S125" s="25"/>
      <c r="T125" s="25"/>
      <c r="U125" s="25"/>
      <c r="V125" s="25"/>
      <c r="W125" s="26"/>
    </row>
    <row r="126" spans="1:23" ht="15" x14ac:dyDescent="0.2">
      <c r="A126" s="22">
        <v>44315</v>
      </c>
      <c r="B126" s="23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5"/>
      <c r="S126" s="25"/>
      <c r="T126" s="25"/>
      <c r="U126" s="25"/>
      <c r="V126" s="25"/>
      <c r="W126" s="26"/>
    </row>
    <row r="127" spans="1:23" ht="15" x14ac:dyDescent="0.2">
      <c r="A127" s="22">
        <v>44316</v>
      </c>
      <c r="B127" s="23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5"/>
      <c r="S127" s="25"/>
      <c r="T127" s="25"/>
      <c r="U127" s="25"/>
      <c r="V127" s="25"/>
      <c r="W127" s="26"/>
    </row>
    <row r="128" spans="1:23" ht="15" x14ac:dyDescent="0.2">
      <c r="A128" s="4" t="s">
        <v>53</v>
      </c>
      <c r="B128" s="28"/>
      <c r="C128" s="4">
        <v>1</v>
      </c>
      <c r="D128" s="4">
        <v>2</v>
      </c>
      <c r="E128" s="4">
        <v>3</v>
      </c>
      <c r="F128" s="4">
        <v>4</v>
      </c>
      <c r="G128" s="4">
        <v>5</v>
      </c>
      <c r="H128" s="4">
        <v>6</v>
      </c>
      <c r="I128" s="4">
        <v>7</v>
      </c>
      <c r="J128" s="4">
        <v>8</v>
      </c>
      <c r="K128" s="4">
        <v>9</v>
      </c>
      <c r="L128" s="4">
        <v>10</v>
      </c>
      <c r="M128" s="4">
        <v>11</v>
      </c>
      <c r="N128" s="4">
        <v>12</v>
      </c>
      <c r="O128" s="4">
        <v>13</v>
      </c>
      <c r="P128" s="4">
        <v>14</v>
      </c>
      <c r="Q128" s="4">
        <v>15</v>
      </c>
      <c r="R128" s="16" t="s">
        <v>54</v>
      </c>
      <c r="S128" s="17" t="s">
        <v>55</v>
      </c>
      <c r="T128" s="18" t="s">
        <v>56</v>
      </c>
      <c r="U128" s="19" t="s">
        <v>57</v>
      </c>
      <c r="V128" s="20" t="s">
        <v>58</v>
      </c>
      <c r="W128" s="21" t="s">
        <v>59</v>
      </c>
    </row>
    <row r="129" spans="1:23" ht="15" x14ac:dyDescent="0.2">
      <c r="A129" s="22">
        <v>44317</v>
      </c>
      <c r="B129" s="23"/>
      <c r="C129" s="24"/>
      <c r="D129" s="24"/>
      <c r="E129" s="27"/>
      <c r="F129" s="27"/>
      <c r="G129" s="27"/>
      <c r="H129" s="27"/>
      <c r="I129" s="24"/>
      <c r="J129" s="24"/>
      <c r="K129" s="27"/>
      <c r="L129" s="27"/>
      <c r="M129" s="27"/>
      <c r="N129" s="27"/>
      <c r="O129" s="27"/>
      <c r="P129" s="27"/>
      <c r="Q129" s="27"/>
      <c r="R129" s="25"/>
      <c r="S129" s="25"/>
      <c r="T129" s="25"/>
      <c r="U129" s="25"/>
      <c r="V129" s="25"/>
      <c r="W129" s="26"/>
    </row>
    <row r="130" spans="1:23" ht="15" x14ac:dyDescent="0.2">
      <c r="A130" s="22">
        <v>44318</v>
      </c>
      <c r="B130" s="23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5"/>
      <c r="S130" s="25"/>
      <c r="T130" s="25"/>
      <c r="U130" s="25"/>
      <c r="V130" s="25"/>
      <c r="W130" s="26"/>
    </row>
    <row r="131" spans="1:23" ht="15" x14ac:dyDescent="0.2">
      <c r="A131" s="22">
        <v>44319</v>
      </c>
      <c r="B131" s="23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/>
      <c r="S131" s="25"/>
      <c r="T131" s="25"/>
      <c r="U131" s="25"/>
      <c r="V131" s="25"/>
      <c r="W131" s="26"/>
    </row>
    <row r="132" spans="1:23" ht="15" x14ac:dyDescent="0.2">
      <c r="A132" s="22">
        <v>44320</v>
      </c>
      <c r="B132" s="23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5"/>
      <c r="S132" s="25"/>
      <c r="T132" s="25"/>
      <c r="U132" s="25"/>
      <c r="V132" s="25"/>
      <c r="W132" s="26"/>
    </row>
    <row r="133" spans="1:23" ht="15" x14ac:dyDescent="0.2">
      <c r="A133" s="22">
        <v>44321</v>
      </c>
      <c r="B133" s="23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/>
      <c r="S133" s="25"/>
      <c r="T133" s="25"/>
      <c r="U133" s="25"/>
      <c r="V133" s="25"/>
      <c r="W133" s="26"/>
    </row>
    <row r="134" spans="1:23" ht="15" x14ac:dyDescent="0.2">
      <c r="A134" s="22">
        <v>44322</v>
      </c>
      <c r="B134" s="23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5"/>
      <c r="S134" s="25"/>
      <c r="T134" s="25"/>
      <c r="U134" s="25"/>
      <c r="V134" s="25"/>
      <c r="W134" s="26"/>
    </row>
    <row r="135" spans="1:23" ht="15" x14ac:dyDescent="0.2">
      <c r="A135" s="22">
        <v>44323</v>
      </c>
      <c r="B135" s="23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/>
      <c r="S135" s="25"/>
      <c r="T135" s="25"/>
      <c r="U135" s="25"/>
      <c r="V135" s="25"/>
      <c r="W135" s="26"/>
    </row>
    <row r="136" spans="1:23" ht="15" x14ac:dyDescent="0.2">
      <c r="A136" s="22">
        <v>44324</v>
      </c>
      <c r="B136" s="23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5"/>
      <c r="S136" s="25"/>
      <c r="T136" s="25"/>
      <c r="U136" s="25"/>
      <c r="V136" s="25"/>
      <c r="W136" s="26"/>
    </row>
    <row r="137" spans="1:23" ht="15" x14ac:dyDescent="0.2">
      <c r="A137" s="22">
        <v>44325</v>
      </c>
      <c r="B137" s="23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5"/>
      <c r="S137" s="25"/>
      <c r="T137" s="25"/>
      <c r="U137" s="25"/>
      <c r="V137" s="25"/>
      <c r="W137" s="26"/>
    </row>
    <row r="138" spans="1:23" ht="15" x14ac:dyDescent="0.2">
      <c r="A138" s="22">
        <v>44326</v>
      </c>
      <c r="B138" s="23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5"/>
      <c r="S138" s="25"/>
      <c r="T138" s="25"/>
      <c r="U138" s="25"/>
      <c r="V138" s="25"/>
      <c r="W138" s="26"/>
    </row>
    <row r="139" spans="1:23" ht="15" x14ac:dyDescent="0.2">
      <c r="A139" s="22">
        <v>44327</v>
      </c>
      <c r="B139" s="23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5"/>
      <c r="S139" s="25"/>
      <c r="T139" s="25"/>
      <c r="U139" s="25"/>
      <c r="V139" s="25"/>
      <c r="W139" s="26"/>
    </row>
    <row r="140" spans="1:23" ht="15" x14ac:dyDescent="0.2">
      <c r="A140" s="22">
        <v>44328</v>
      </c>
      <c r="B140" s="23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5"/>
      <c r="S140" s="25"/>
      <c r="T140" s="25"/>
      <c r="U140" s="25"/>
      <c r="V140" s="25"/>
      <c r="W140" s="26"/>
    </row>
    <row r="141" spans="1:23" ht="15" x14ac:dyDescent="0.2">
      <c r="A141" s="22">
        <v>44329</v>
      </c>
      <c r="B141" s="23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5"/>
      <c r="S141" s="25"/>
      <c r="T141" s="25"/>
      <c r="U141" s="25"/>
      <c r="V141" s="25"/>
      <c r="W141" s="26"/>
    </row>
    <row r="142" spans="1:23" ht="15" x14ac:dyDescent="0.2">
      <c r="A142" s="22">
        <v>44330</v>
      </c>
      <c r="B142" s="23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5"/>
      <c r="S142" s="25"/>
      <c r="T142" s="25"/>
      <c r="U142" s="25"/>
      <c r="V142" s="25"/>
      <c r="W142" s="26"/>
    </row>
    <row r="143" spans="1:23" ht="15" x14ac:dyDescent="0.2">
      <c r="A143" s="22">
        <v>44331</v>
      </c>
      <c r="B143" s="23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5"/>
      <c r="S143" s="25"/>
      <c r="T143" s="25"/>
      <c r="U143" s="25"/>
      <c r="V143" s="25"/>
      <c r="W143" s="26"/>
    </row>
    <row r="144" spans="1:23" ht="15" x14ac:dyDescent="0.2">
      <c r="A144" s="22">
        <v>44332</v>
      </c>
      <c r="B144" s="23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5"/>
      <c r="S144" s="25"/>
      <c r="T144" s="25"/>
      <c r="U144" s="25"/>
      <c r="V144" s="25"/>
      <c r="W144" s="26"/>
    </row>
    <row r="145" spans="1:23" ht="15" x14ac:dyDescent="0.2">
      <c r="A145" s="22">
        <v>44333</v>
      </c>
      <c r="B145" s="23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5"/>
      <c r="S145" s="25"/>
      <c r="T145" s="25"/>
      <c r="U145" s="25"/>
      <c r="V145" s="25"/>
      <c r="W145" s="26"/>
    </row>
    <row r="146" spans="1:23" ht="15" x14ac:dyDescent="0.2">
      <c r="A146" s="22">
        <v>44334</v>
      </c>
      <c r="B146" s="23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5"/>
      <c r="S146" s="25"/>
      <c r="T146" s="25"/>
      <c r="U146" s="25"/>
      <c r="V146" s="25"/>
      <c r="W146" s="26"/>
    </row>
    <row r="147" spans="1:23" ht="15" x14ac:dyDescent="0.2">
      <c r="A147" s="22">
        <v>44335</v>
      </c>
      <c r="B147" s="23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5"/>
      <c r="S147" s="25"/>
      <c r="T147" s="25"/>
      <c r="U147" s="25"/>
      <c r="V147" s="25"/>
      <c r="W147" s="26"/>
    </row>
    <row r="148" spans="1:23" ht="15" x14ac:dyDescent="0.2">
      <c r="A148" s="22">
        <v>44336</v>
      </c>
      <c r="B148" s="23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5"/>
      <c r="S148" s="25"/>
      <c r="T148" s="25"/>
      <c r="U148" s="25"/>
      <c r="V148" s="25"/>
      <c r="W148" s="26"/>
    </row>
    <row r="149" spans="1:23" ht="15" x14ac:dyDescent="0.2">
      <c r="A149" s="22">
        <v>44337</v>
      </c>
      <c r="B149" s="23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5"/>
      <c r="S149" s="25"/>
      <c r="T149" s="25"/>
      <c r="U149" s="25"/>
      <c r="V149" s="25"/>
      <c r="W149" s="26"/>
    </row>
    <row r="150" spans="1:23" ht="15" x14ac:dyDescent="0.2">
      <c r="A150" s="22">
        <v>44338</v>
      </c>
      <c r="B150" s="23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5"/>
      <c r="S150" s="25"/>
      <c r="T150" s="25"/>
      <c r="U150" s="25"/>
      <c r="V150" s="25"/>
      <c r="W150" s="26"/>
    </row>
    <row r="151" spans="1:23" ht="15" x14ac:dyDescent="0.2">
      <c r="A151" s="22">
        <v>44339</v>
      </c>
      <c r="B151" s="23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5"/>
      <c r="S151" s="25"/>
      <c r="T151" s="25"/>
      <c r="U151" s="25"/>
      <c r="V151" s="25"/>
      <c r="W151" s="26"/>
    </row>
    <row r="152" spans="1:23" ht="15" x14ac:dyDescent="0.2">
      <c r="A152" s="22">
        <v>44340</v>
      </c>
      <c r="B152" s="23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5"/>
      <c r="S152" s="25"/>
      <c r="T152" s="25"/>
      <c r="U152" s="25"/>
      <c r="V152" s="25"/>
      <c r="W152" s="26"/>
    </row>
    <row r="153" spans="1:23" ht="15" x14ac:dyDescent="0.2">
      <c r="A153" s="22">
        <v>44341</v>
      </c>
      <c r="B153" s="23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5"/>
      <c r="S153" s="25"/>
      <c r="T153" s="25"/>
      <c r="U153" s="25"/>
      <c r="V153" s="25"/>
      <c r="W153" s="26"/>
    </row>
    <row r="154" spans="1:23" ht="15" x14ac:dyDescent="0.2">
      <c r="A154" s="22">
        <v>44342</v>
      </c>
      <c r="B154" s="23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5"/>
      <c r="S154" s="25"/>
      <c r="T154" s="25"/>
      <c r="U154" s="25"/>
      <c r="V154" s="25"/>
      <c r="W154" s="26"/>
    </row>
    <row r="155" spans="1:23" ht="15" x14ac:dyDescent="0.2">
      <c r="A155" s="22">
        <v>44343</v>
      </c>
      <c r="B155" s="23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5"/>
      <c r="S155" s="25"/>
      <c r="T155" s="25"/>
      <c r="U155" s="25"/>
      <c r="V155" s="25"/>
      <c r="W155" s="26"/>
    </row>
    <row r="156" spans="1:23" ht="15" x14ac:dyDescent="0.2">
      <c r="A156" s="22">
        <v>44344</v>
      </c>
      <c r="B156" s="23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5"/>
      <c r="S156" s="25"/>
      <c r="T156" s="25"/>
      <c r="U156" s="25"/>
      <c r="V156" s="25"/>
      <c r="W156" s="26"/>
    </row>
    <row r="157" spans="1:23" ht="15" x14ac:dyDescent="0.2">
      <c r="A157" s="22">
        <v>44345</v>
      </c>
      <c r="B157" s="23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5"/>
      <c r="S157" s="25"/>
      <c r="T157" s="25"/>
      <c r="U157" s="25"/>
      <c r="V157" s="25"/>
      <c r="W157" s="26"/>
    </row>
    <row r="158" spans="1:23" ht="15" x14ac:dyDescent="0.2">
      <c r="A158" s="22">
        <v>44346</v>
      </c>
      <c r="B158" s="23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5"/>
      <c r="S158" s="25"/>
      <c r="T158" s="25"/>
      <c r="U158" s="25"/>
      <c r="V158" s="25"/>
      <c r="W158" s="26"/>
    </row>
    <row r="159" spans="1:23" ht="15" x14ac:dyDescent="0.2">
      <c r="A159" s="22">
        <v>44347</v>
      </c>
      <c r="B159" s="23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5"/>
      <c r="S159" s="25"/>
      <c r="T159" s="25"/>
      <c r="U159" s="25"/>
      <c r="V159" s="25"/>
      <c r="W159" s="26"/>
    </row>
    <row r="160" spans="1:23" ht="15" x14ac:dyDescent="0.2">
      <c r="A160" s="4" t="s">
        <v>53</v>
      </c>
      <c r="B160" s="28"/>
      <c r="C160" s="4">
        <v>1</v>
      </c>
      <c r="D160" s="4">
        <v>2</v>
      </c>
      <c r="E160" s="4">
        <v>3</v>
      </c>
      <c r="F160" s="4">
        <v>4</v>
      </c>
      <c r="G160" s="4">
        <v>5</v>
      </c>
      <c r="H160" s="4">
        <v>6</v>
      </c>
      <c r="I160" s="4">
        <v>7</v>
      </c>
      <c r="J160" s="4">
        <v>8</v>
      </c>
      <c r="K160" s="4">
        <v>9</v>
      </c>
      <c r="L160" s="4">
        <v>10</v>
      </c>
      <c r="M160" s="4">
        <v>11</v>
      </c>
      <c r="N160" s="4">
        <v>12</v>
      </c>
      <c r="O160" s="4">
        <v>13</v>
      </c>
      <c r="P160" s="4">
        <v>14</v>
      </c>
      <c r="Q160" s="4">
        <v>15</v>
      </c>
      <c r="R160" s="16" t="s">
        <v>54</v>
      </c>
      <c r="S160" s="17" t="s">
        <v>55</v>
      </c>
      <c r="T160" s="18" t="s">
        <v>56</v>
      </c>
      <c r="U160" s="19" t="s">
        <v>57</v>
      </c>
      <c r="V160" s="20" t="s">
        <v>58</v>
      </c>
      <c r="W160" s="21" t="s">
        <v>59</v>
      </c>
    </row>
    <row r="161" spans="1:23" ht="15" x14ac:dyDescent="0.2">
      <c r="A161" s="22">
        <v>44348</v>
      </c>
      <c r="B161" s="23"/>
      <c r="C161" s="24"/>
      <c r="D161" s="27"/>
      <c r="E161" s="27"/>
      <c r="F161" s="27"/>
      <c r="G161" s="27"/>
      <c r="H161" s="27"/>
      <c r="I161" s="24"/>
      <c r="J161" s="24"/>
      <c r="K161" s="27"/>
      <c r="L161" s="27"/>
      <c r="M161" s="27"/>
      <c r="N161" s="27"/>
      <c r="O161" s="27"/>
      <c r="P161" s="27"/>
      <c r="Q161" s="24"/>
      <c r="R161" s="25"/>
      <c r="S161" s="25"/>
      <c r="T161" s="25"/>
      <c r="U161" s="25"/>
      <c r="V161" s="25"/>
      <c r="W161" s="26"/>
    </row>
    <row r="162" spans="1:23" ht="15" x14ac:dyDescent="0.2">
      <c r="A162" s="22">
        <v>44349</v>
      </c>
      <c r="B162" s="23"/>
      <c r="C162" s="27"/>
      <c r="D162" s="27"/>
      <c r="E162" s="27"/>
      <c r="F162" s="27"/>
      <c r="G162" s="27"/>
      <c r="H162" s="27"/>
      <c r="I162" s="24"/>
      <c r="J162" s="27"/>
      <c r="K162" s="27"/>
      <c r="L162" s="27"/>
      <c r="M162" s="27"/>
      <c r="N162" s="27"/>
      <c r="O162" s="27"/>
      <c r="P162" s="27"/>
      <c r="Q162" s="27"/>
      <c r="R162" s="25"/>
      <c r="S162" s="25"/>
      <c r="T162" s="25"/>
      <c r="U162" s="25"/>
      <c r="V162" s="25"/>
      <c r="W162" s="26"/>
    </row>
    <row r="163" spans="1:23" ht="15" x14ac:dyDescent="0.2">
      <c r="A163" s="22">
        <v>44350</v>
      </c>
      <c r="B163" s="23"/>
      <c r="C163" s="27"/>
      <c r="D163" s="27"/>
      <c r="E163" s="27"/>
      <c r="F163" s="27"/>
      <c r="G163" s="27"/>
      <c r="H163" s="27"/>
      <c r="I163" s="24"/>
      <c r="J163" s="27"/>
      <c r="K163" s="27"/>
      <c r="L163" s="27"/>
      <c r="M163" s="27"/>
      <c r="N163" s="27"/>
      <c r="O163" s="27"/>
      <c r="P163" s="27"/>
      <c r="Q163" s="27"/>
      <c r="R163" s="25"/>
      <c r="S163" s="25"/>
      <c r="T163" s="25"/>
      <c r="U163" s="25"/>
      <c r="V163" s="25"/>
      <c r="W163" s="26"/>
    </row>
    <row r="164" spans="1:23" ht="15" x14ac:dyDescent="0.2">
      <c r="A164" s="22">
        <v>44351</v>
      </c>
      <c r="B164" s="23"/>
      <c r="C164" s="27"/>
      <c r="D164" s="27"/>
      <c r="E164" s="27"/>
      <c r="F164" s="27"/>
      <c r="G164" s="27"/>
      <c r="H164" s="27"/>
      <c r="I164" s="24"/>
      <c r="J164" s="27"/>
      <c r="K164" s="27"/>
      <c r="L164" s="27"/>
      <c r="M164" s="27"/>
      <c r="N164" s="27"/>
      <c r="O164" s="27"/>
      <c r="P164" s="27"/>
      <c r="Q164" s="27"/>
      <c r="R164" s="25"/>
      <c r="S164" s="25"/>
      <c r="T164" s="25"/>
      <c r="U164" s="25"/>
      <c r="V164" s="25"/>
      <c r="W164" s="26"/>
    </row>
    <row r="165" spans="1:23" ht="15" x14ac:dyDescent="0.2">
      <c r="A165" s="22">
        <v>44352</v>
      </c>
      <c r="B165" s="23"/>
      <c r="C165" s="27"/>
      <c r="D165" s="27"/>
      <c r="E165" s="27"/>
      <c r="F165" s="27"/>
      <c r="G165" s="27"/>
      <c r="H165" s="27"/>
      <c r="I165" s="24"/>
      <c r="J165" s="27"/>
      <c r="K165" s="27"/>
      <c r="L165" s="27"/>
      <c r="M165" s="27"/>
      <c r="N165" s="27"/>
      <c r="O165" s="27"/>
      <c r="P165" s="27"/>
      <c r="Q165" s="27"/>
      <c r="R165" s="25"/>
      <c r="S165" s="25"/>
      <c r="T165" s="25"/>
      <c r="U165" s="25"/>
      <c r="V165" s="25"/>
      <c r="W165" s="26"/>
    </row>
    <row r="166" spans="1:23" ht="15" x14ac:dyDescent="0.2">
      <c r="A166" s="22">
        <v>44353</v>
      </c>
      <c r="B166" s="23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5"/>
      <c r="S166" s="25"/>
      <c r="T166" s="25"/>
      <c r="U166" s="25"/>
      <c r="V166" s="25"/>
      <c r="W166" s="26"/>
    </row>
    <row r="167" spans="1:23" ht="15" x14ac:dyDescent="0.2">
      <c r="A167" s="22">
        <v>44354</v>
      </c>
      <c r="B167" s="23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5"/>
      <c r="S167" s="25"/>
      <c r="T167" s="25"/>
      <c r="U167" s="25"/>
      <c r="V167" s="25"/>
      <c r="W167" s="26"/>
    </row>
    <row r="168" spans="1:23" ht="15" x14ac:dyDescent="0.2">
      <c r="A168" s="22">
        <v>44355</v>
      </c>
      <c r="B168" s="23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5"/>
      <c r="S168" s="25"/>
      <c r="T168" s="25"/>
      <c r="U168" s="25"/>
      <c r="V168" s="25"/>
      <c r="W168" s="26"/>
    </row>
    <row r="169" spans="1:23" ht="15" x14ac:dyDescent="0.2">
      <c r="A169" s="22">
        <v>44356</v>
      </c>
      <c r="B169" s="23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5"/>
      <c r="S169" s="25"/>
      <c r="T169" s="25"/>
      <c r="U169" s="25"/>
      <c r="V169" s="25"/>
      <c r="W169" s="26"/>
    </row>
    <row r="170" spans="1:23" ht="15" x14ac:dyDescent="0.2">
      <c r="A170" s="22">
        <v>44357</v>
      </c>
      <c r="B170" s="23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5"/>
      <c r="S170" s="25"/>
      <c r="T170" s="25"/>
      <c r="U170" s="25"/>
      <c r="V170" s="25"/>
      <c r="W170" s="26"/>
    </row>
    <row r="171" spans="1:23" ht="15" x14ac:dyDescent="0.2">
      <c r="A171" s="22">
        <v>44358</v>
      </c>
      <c r="B171" s="23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5"/>
      <c r="S171" s="25"/>
      <c r="T171" s="25"/>
      <c r="U171" s="25"/>
      <c r="V171" s="25"/>
      <c r="W171" s="26"/>
    </row>
    <row r="172" spans="1:23" ht="15" x14ac:dyDescent="0.2">
      <c r="A172" s="22">
        <v>44359</v>
      </c>
      <c r="B172" s="23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5"/>
      <c r="S172" s="25"/>
      <c r="T172" s="25"/>
      <c r="U172" s="25"/>
      <c r="V172" s="25"/>
      <c r="W172" s="26"/>
    </row>
    <row r="173" spans="1:23" ht="15" x14ac:dyDescent="0.2">
      <c r="A173" s="22">
        <v>44360</v>
      </c>
      <c r="B173" s="23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5"/>
      <c r="S173" s="25"/>
      <c r="T173" s="25"/>
      <c r="U173" s="25"/>
      <c r="V173" s="25"/>
      <c r="W173" s="26"/>
    </row>
    <row r="174" spans="1:23" ht="15" x14ac:dyDescent="0.2">
      <c r="A174" s="22">
        <v>44361</v>
      </c>
      <c r="B174" s="23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5"/>
      <c r="S174" s="25"/>
      <c r="T174" s="25"/>
      <c r="U174" s="25"/>
      <c r="V174" s="25"/>
      <c r="W174" s="26"/>
    </row>
    <row r="175" spans="1:23" ht="15" x14ac:dyDescent="0.2">
      <c r="A175" s="22">
        <v>44362</v>
      </c>
      <c r="B175" s="23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5"/>
      <c r="S175" s="25"/>
      <c r="T175" s="25"/>
      <c r="U175" s="25"/>
      <c r="V175" s="25"/>
      <c r="W175" s="26"/>
    </row>
    <row r="176" spans="1:23" ht="15" x14ac:dyDescent="0.2">
      <c r="A176" s="22">
        <v>44363</v>
      </c>
      <c r="B176" s="23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5"/>
      <c r="S176" s="25"/>
      <c r="T176" s="25"/>
      <c r="U176" s="25"/>
      <c r="V176" s="25"/>
      <c r="W176" s="26"/>
    </row>
    <row r="177" spans="1:23" ht="15" x14ac:dyDescent="0.2">
      <c r="A177" s="22">
        <v>44364</v>
      </c>
      <c r="B177" s="23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5"/>
      <c r="S177" s="25"/>
      <c r="T177" s="25"/>
      <c r="U177" s="25"/>
      <c r="V177" s="25"/>
      <c r="W177" s="26"/>
    </row>
    <row r="178" spans="1:23" ht="15" x14ac:dyDescent="0.2">
      <c r="A178" s="22">
        <v>44365</v>
      </c>
      <c r="B178" s="23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5"/>
      <c r="S178" s="25"/>
      <c r="T178" s="25"/>
      <c r="U178" s="25"/>
      <c r="V178" s="25"/>
      <c r="W178" s="26"/>
    </row>
    <row r="179" spans="1:23" ht="15" x14ac:dyDescent="0.2">
      <c r="A179" s="22">
        <v>44366</v>
      </c>
      <c r="B179" s="23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5"/>
      <c r="S179" s="25"/>
      <c r="T179" s="25"/>
      <c r="U179" s="25"/>
      <c r="V179" s="25"/>
      <c r="W179" s="26"/>
    </row>
    <row r="180" spans="1:23" ht="15" x14ac:dyDescent="0.2">
      <c r="A180" s="22">
        <v>44367</v>
      </c>
      <c r="B180" s="23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5"/>
      <c r="S180" s="25"/>
      <c r="T180" s="25"/>
      <c r="U180" s="25"/>
      <c r="V180" s="25"/>
      <c r="W180" s="26"/>
    </row>
    <row r="181" spans="1:23" ht="15" x14ac:dyDescent="0.2">
      <c r="A181" s="22">
        <v>44368</v>
      </c>
      <c r="B181" s="23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5"/>
      <c r="S181" s="25"/>
      <c r="T181" s="25"/>
      <c r="U181" s="25"/>
      <c r="V181" s="25"/>
      <c r="W181" s="26"/>
    </row>
    <row r="182" spans="1:23" ht="15" x14ac:dyDescent="0.2">
      <c r="A182" s="22">
        <v>44369</v>
      </c>
      <c r="B182" s="23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5"/>
      <c r="S182" s="25"/>
      <c r="T182" s="25"/>
      <c r="U182" s="25"/>
      <c r="V182" s="25"/>
      <c r="W182" s="26"/>
    </row>
    <row r="183" spans="1:23" ht="15" x14ac:dyDescent="0.2">
      <c r="A183" s="22">
        <v>44370</v>
      </c>
      <c r="B183" s="23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5"/>
      <c r="S183" s="25"/>
      <c r="T183" s="25"/>
      <c r="U183" s="25"/>
      <c r="V183" s="25"/>
      <c r="W183" s="26"/>
    </row>
    <row r="184" spans="1:23" ht="15" x14ac:dyDescent="0.2">
      <c r="A184" s="22">
        <v>44371</v>
      </c>
      <c r="B184" s="23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5"/>
      <c r="S184" s="25"/>
      <c r="T184" s="25"/>
      <c r="U184" s="25"/>
      <c r="V184" s="25"/>
      <c r="W184" s="26"/>
    </row>
    <row r="185" spans="1:23" ht="15" x14ac:dyDescent="0.2">
      <c r="A185" s="22">
        <v>44372</v>
      </c>
      <c r="B185" s="23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5"/>
      <c r="S185" s="25"/>
      <c r="T185" s="25"/>
      <c r="U185" s="25"/>
      <c r="V185" s="25"/>
      <c r="W185" s="26"/>
    </row>
    <row r="186" spans="1:23" ht="15" x14ac:dyDescent="0.2">
      <c r="A186" s="22">
        <v>44373</v>
      </c>
      <c r="B186" s="23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5"/>
      <c r="S186" s="25"/>
      <c r="T186" s="25"/>
      <c r="U186" s="25"/>
      <c r="V186" s="25"/>
      <c r="W186" s="26"/>
    </row>
    <row r="187" spans="1:23" ht="15" x14ac:dyDescent="0.2">
      <c r="A187" s="22">
        <v>44374</v>
      </c>
      <c r="B187" s="23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5"/>
      <c r="S187" s="25"/>
      <c r="T187" s="25"/>
      <c r="U187" s="25"/>
      <c r="V187" s="25"/>
      <c r="W187" s="26"/>
    </row>
    <row r="188" spans="1:23" ht="15" x14ac:dyDescent="0.2">
      <c r="A188" s="22">
        <v>44375</v>
      </c>
      <c r="B188" s="23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5"/>
      <c r="S188" s="25"/>
      <c r="T188" s="25"/>
      <c r="U188" s="25"/>
      <c r="V188" s="25"/>
      <c r="W188" s="26"/>
    </row>
    <row r="189" spans="1:23" ht="15" x14ac:dyDescent="0.2">
      <c r="A189" s="22">
        <v>44376</v>
      </c>
      <c r="B189" s="23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5"/>
      <c r="S189" s="25"/>
      <c r="T189" s="25"/>
      <c r="U189" s="25"/>
      <c r="V189" s="25"/>
      <c r="W189" s="26"/>
    </row>
    <row r="190" spans="1:23" ht="15" x14ac:dyDescent="0.2">
      <c r="A190" s="22">
        <v>44377</v>
      </c>
      <c r="B190" s="23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5"/>
      <c r="S190" s="25"/>
      <c r="T190" s="25"/>
      <c r="U190" s="25"/>
      <c r="V190" s="25"/>
      <c r="W190" s="26"/>
    </row>
    <row r="191" spans="1:23" ht="15" x14ac:dyDescent="0.2">
      <c r="A191" s="4" t="s">
        <v>53</v>
      </c>
      <c r="B191" s="28"/>
      <c r="C191" s="4">
        <v>1</v>
      </c>
      <c r="D191" s="4">
        <v>2</v>
      </c>
      <c r="E191" s="4">
        <v>3</v>
      </c>
      <c r="F191" s="4">
        <v>4</v>
      </c>
      <c r="G191" s="4">
        <v>5</v>
      </c>
      <c r="H191" s="4">
        <v>6</v>
      </c>
      <c r="I191" s="4">
        <v>7</v>
      </c>
      <c r="J191" s="4">
        <v>8</v>
      </c>
      <c r="K191" s="4">
        <v>9</v>
      </c>
      <c r="L191" s="4">
        <v>10</v>
      </c>
      <c r="M191" s="4">
        <v>11</v>
      </c>
      <c r="N191" s="4">
        <v>12</v>
      </c>
      <c r="O191" s="4">
        <v>13</v>
      </c>
      <c r="P191" s="4">
        <v>14</v>
      </c>
      <c r="Q191" s="4">
        <v>15</v>
      </c>
      <c r="R191" s="16" t="s">
        <v>54</v>
      </c>
      <c r="S191" s="17" t="s">
        <v>55</v>
      </c>
      <c r="T191" s="18" t="s">
        <v>56</v>
      </c>
      <c r="U191" s="19" t="s">
        <v>57</v>
      </c>
      <c r="V191" s="20" t="s">
        <v>58</v>
      </c>
      <c r="W191" s="21" t="s">
        <v>59</v>
      </c>
    </row>
    <row r="192" spans="1:23" ht="15" x14ac:dyDescent="0.2">
      <c r="A192" s="22">
        <v>44378</v>
      </c>
      <c r="B192" s="23"/>
      <c r="C192" s="24"/>
      <c r="D192" s="24"/>
      <c r="E192" s="27"/>
      <c r="F192" s="27"/>
      <c r="G192" s="27"/>
      <c r="H192" s="27"/>
      <c r="I192" s="24"/>
      <c r="J192" s="24"/>
      <c r="K192" s="27"/>
      <c r="L192" s="27"/>
      <c r="M192" s="27"/>
      <c r="N192" s="27"/>
      <c r="O192" s="27"/>
      <c r="P192" s="27"/>
      <c r="Q192" s="27"/>
      <c r="R192" s="25"/>
      <c r="S192" s="25"/>
      <c r="T192" s="25"/>
      <c r="U192" s="25"/>
      <c r="V192" s="25"/>
      <c r="W192" s="26"/>
    </row>
    <row r="193" spans="1:23" ht="15" x14ac:dyDescent="0.2">
      <c r="A193" s="22">
        <v>44379</v>
      </c>
      <c r="B193" s="23"/>
      <c r="C193" s="27"/>
      <c r="D193" s="27"/>
      <c r="E193" s="27"/>
      <c r="F193" s="27"/>
      <c r="G193" s="27"/>
      <c r="H193" s="27"/>
      <c r="I193" s="24"/>
      <c r="J193" s="27"/>
      <c r="K193" s="27"/>
      <c r="L193" s="27"/>
      <c r="M193" s="27"/>
      <c r="N193" s="27"/>
      <c r="O193" s="27"/>
      <c r="P193" s="27"/>
      <c r="Q193" s="27"/>
      <c r="R193" s="25"/>
      <c r="S193" s="25"/>
      <c r="T193" s="25"/>
      <c r="U193" s="25"/>
      <c r="V193" s="25"/>
      <c r="W193" s="26"/>
    </row>
    <row r="194" spans="1:23" ht="15" x14ac:dyDescent="0.2">
      <c r="A194" s="22">
        <v>44380</v>
      </c>
      <c r="B194" s="23"/>
      <c r="C194" s="27"/>
      <c r="D194" s="27"/>
      <c r="E194" s="27"/>
      <c r="F194" s="27"/>
      <c r="G194" s="27"/>
      <c r="H194" s="27"/>
      <c r="I194" s="24"/>
      <c r="J194" s="27"/>
      <c r="K194" s="27"/>
      <c r="L194" s="27"/>
      <c r="M194" s="27"/>
      <c r="N194" s="27"/>
      <c r="O194" s="27"/>
      <c r="P194" s="27"/>
      <c r="Q194" s="27"/>
      <c r="R194" s="25"/>
      <c r="S194" s="25"/>
      <c r="T194" s="25"/>
      <c r="U194" s="25"/>
      <c r="V194" s="25"/>
      <c r="W194" s="26"/>
    </row>
    <row r="195" spans="1:23" ht="15" x14ac:dyDescent="0.2">
      <c r="A195" s="22">
        <v>44381</v>
      </c>
      <c r="B195" s="23"/>
      <c r="C195" s="27"/>
      <c r="D195" s="27"/>
      <c r="E195" s="27"/>
      <c r="F195" s="27"/>
      <c r="G195" s="27"/>
      <c r="H195" s="27"/>
      <c r="I195" s="24"/>
      <c r="J195" s="27"/>
      <c r="K195" s="27"/>
      <c r="L195" s="27"/>
      <c r="M195" s="27"/>
      <c r="N195" s="27"/>
      <c r="O195" s="27"/>
      <c r="P195" s="27"/>
      <c r="Q195" s="27"/>
      <c r="R195" s="25"/>
      <c r="S195" s="25"/>
      <c r="T195" s="25"/>
      <c r="U195" s="25"/>
      <c r="V195" s="25"/>
      <c r="W195" s="26"/>
    </row>
    <row r="196" spans="1:23" ht="15" x14ac:dyDescent="0.2">
      <c r="A196" s="22">
        <v>44382</v>
      </c>
      <c r="B196" s="23"/>
      <c r="C196" s="27"/>
      <c r="D196" s="27"/>
      <c r="E196" s="27"/>
      <c r="F196" s="27"/>
      <c r="G196" s="27"/>
      <c r="H196" s="27"/>
      <c r="I196" s="24"/>
      <c r="J196" s="27"/>
      <c r="K196" s="27"/>
      <c r="L196" s="27"/>
      <c r="M196" s="27"/>
      <c r="N196" s="27"/>
      <c r="O196" s="27"/>
      <c r="P196" s="27"/>
      <c r="Q196" s="27"/>
      <c r="R196" s="25"/>
      <c r="S196" s="25"/>
      <c r="T196" s="25"/>
      <c r="U196" s="25"/>
      <c r="V196" s="25"/>
      <c r="W196" s="26"/>
    </row>
    <row r="197" spans="1:23" ht="15" x14ac:dyDescent="0.2">
      <c r="A197" s="22">
        <v>44383</v>
      </c>
      <c r="B197" s="23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5"/>
      <c r="S197" s="25"/>
      <c r="T197" s="25"/>
      <c r="U197" s="25"/>
      <c r="V197" s="25"/>
      <c r="W197" s="26"/>
    </row>
    <row r="198" spans="1:23" ht="15" x14ac:dyDescent="0.2">
      <c r="A198" s="22">
        <v>44384</v>
      </c>
      <c r="B198" s="23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5"/>
      <c r="S198" s="25"/>
      <c r="T198" s="25"/>
      <c r="U198" s="25"/>
      <c r="V198" s="25"/>
      <c r="W198" s="26"/>
    </row>
    <row r="199" spans="1:23" ht="15" x14ac:dyDescent="0.2">
      <c r="A199" s="22">
        <v>44385</v>
      </c>
      <c r="B199" s="23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5"/>
      <c r="S199" s="25"/>
      <c r="T199" s="25"/>
      <c r="U199" s="25"/>
      <c r="V199" s="25"/>
      <c r="W199" s="26"/>
    </row>
    <row r="200" spans="1:23" ht="15" x14ac:dyDescent="0.2">
      <c r="A200" s="22">
        <v>44386</v>
      </c>
      <c r="B200" s="23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5"/>
      <c r="S200" s="25"/>
      <c r="T200" s="25"/>
      <c r="U200" s="25"/>
      <c r="V200" s="25"/>
      <c r="W200" s="26"/>
    </row>
    <row r="201" spans="1:23" ht="15" x14ac:dyDescent="0.2">
      <c r="A201" s="22">
        <v>44387</v>
      </c>
      <c r="B201" s="23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5"/>
      <c r="S201" s="25"/>
      <c r="T201" s="25"/>
      <c r="U201" s="25"/>
      <c r="V201" s="25"/>
      <c r="W201" s="26"/>
    </row>
    <row r="202" spans="1:23" ht="15" x14ac:dyDescent="0.2">
      <c r="A202" s="22">
        <v>44388</v>
      </c>
      <c r="B202" s="23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5"/>
      <c r="S202" s="25"/>
      <c r="T202" s="25"/>
      <c r="U202" s="25"/>
      <c r="V202" s="25"/>
      <c r="W202" s="26"/>
    </row>
    <row r="203" spans="1:23" ht="15" x14ac:dyDescent="0.2">
      <c r="A203" s="22">
        <v>44389</v>
      </c>
      <c r="B203" s="23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5"/>
      <c r="S203" s="25"/>
      <c r="T203" s="25"/>
      <c r="U203" s="25"/>
      <c r="V203" s="25"/>
      <c r="W203" s="26"/>
    </row>
    <row r="204" spans="1:23" ht="15" x14ac:dyDescent="0.2">
      <c r="A204" s="22">
        <v>44390</v>
      </c>
      <c r="B204" s="23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5"/>
      <c r="S204" s="25"/>
      <c r="T204" s="25"/>
      <c r="U204" s="25"/>
      <c r="V204" s="25"/>
      <c r="W204" s="26"/>
    </row>
    <row r="205" spans="1:23" ht="15" x14ac:dyDescent="0.2">
      <c r="A205" s="22">
        <v>44391</v>
      </c>
      <c r="B205" s="23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5"/>
      <c r="S205" s="25"/>
      <c r="T205" s="25"/>
      <c r="U205" s="25"/>
      <c r="V205" s="25"/>
      <c r="W205" s="26"/>
    </row>
    <row r="206" spans="1:23" ht="15" x14ac:dyDescent="0.2">
      <c r="A206" s="22">
        <v>44392</v>
      </c>
      <c r="B206" s="23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5"/>
      <c r="S206" s="25"/>
      <c r="T206" s="25"/>
      <c r="U206" s="25"/>
      <c r="V206" s="25"/>
      <c r="W206" s="26"/>
    </row>
    <row r="207" spans="1:23" ht="15" x14ac:dyDescent="0.2">
      <c r="A207" s="22">
        <v>44393</v>
      </c>
      <c r="B207" s="23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5"/>
      <c r="S207" s="25"/>
      <c r="T207" s="25"/>
      <c r="U207" s="25"/>
      <c r="V207" s="25"/>
      <c r="W207" s="26"/>
    </row>
    <row r="208" spans="1:23" ht="15" x14ac:dyDescent="0.2">
      <c r="A208" s="22">
        <v>44394</v>
      </c>
      <c r="B208" s="23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5"/>
      <c r="S208" s="25"/>
      <c r="T208" s="25"/>
      <c r="U208" s="25"/>
      <c r="V208" s="25"/>
      <c r="W208" s="26"/>
    </row>
    <row r="209" spans="1:23" ht="15" x14ac:dyDescent="0.2">
      <c r="A209" s="22">
        <v>44395</v>
      </c>
      <c r="B209" s="23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5"/>
      <c r="S209" s="25"/>
      <c r="T209" s="25"/>
      <c r="U209" s="25"/>
      <c r="V209" s="25"/>
      <c r="W209" s="26"/>
    </row>
    <row r="210" spans="1:23" ht="15" x14ac:dyDescent="0.2">
      <c r="A210" s="22">
        <v>44396</v>
      </c>
      <c r="B210" s="23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5"/>
      <c r="S210" s="25"/>
      <c r="T210" s="25"/>
      <c r="U210" s="25"/>
      <c r="V210" s="25"/>
      <c r="W210" s="26"/>
    </row>
    <row r="211" spans="1:23" ht="15" x14ac:dyDescent="0.2">
      <c r="A211" s="22">
        <v>44397</v>
      </c>
      <c r="B211" s="23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5"/>
      <c r="S211" s="25"/>
      <c r="T211" s="25"/>
      <c r="U211" s="25"/>
      <c r="V211" s="25"/>
      <c r="W211" s="26"/>
    </row>
    <row r="212" spans="1:23" ht="15" x14ac:dyDescent="0.2">
      <c r="A212" s="22">
        <v>44398</v>
      </c>
      <c r="B212" s="23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5"/>
      <c r="S212" s="25"/>
      <c r="T212" s="25"/>
      <c r="U212" s="25"/>
      <c r="V212" s="25"/>
      <c r="W212" s="26"/>
    </row>
    <row r="213" spans="1:23" ht="15" x14ac:dyDescent="0.2">
      <c r="A213" s="22">
        <v>44399</v>
      </c>
      <c r="B213" s="23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5"/>
      <c r="S213" s="25"/>
      <c r="T213" s="25"/>
      <c r="U213" s="25"/>
      <c r="V213" s="25"/>
      <c r="W213" s="26"/>
    </row>
    <row r="214" spans="1:23" ht="15" x14ac:dyDescent="0.2">
      <c r="A214" s="22">
        <v>44400</v>
      </c>
      <c r="B214" s="23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5"/>
      <c r="S214" s="25"/>
      <c r="T214" s="25"/>
      <c r="U214" s="25"/>
      <c r="V214" s="25"/>
      <c r="W214" s="26"/>
    </row>
    <row r="215" spans="1:23" ht="15" x14ac:dyDescent="0.2">
      <c r="A215" s="22">
        <v>44401</v>
      </c>
      <c r="B215" s="23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5"/>
      <c r="S215" s="25"/>
      <c r="T215" s="25"/>
      <c r="U215" s="25"/>
      <c r="V215" s="25"/>
      <c r="W215" s="26"/>
    </row>
    <row r="216" spans="1:23" ht="15" x14ac:dyDescent="0.2">
      <c r="A216" s="22">
        <v>44402</v>
      </c>
      <c r="B216" s="23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5"/>
      <c r="S216" s="25"/>
      <c r="T216" s="25"/>
      <c r="U216" s="25"/>
      <c r="V216" s="25"/>
      <c r="W216" s="26"/>
    </row>
    <row r="217" spans="1:23" ht="15" x14ac:dyDescent="0.2">
      <c r="A217" s="22">
        <v>44403</v>
      </c>
      <c r="B217" s="23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5"/>
      <c r="S217" s="25"/>
      <c r="T217" s="25"/>
      <c r="U217" s="25"/>
      <c r="V217" s="25"/>
      <c r="W217" s="26"/>
    </row>
    <row r="218" spans="1:23" ht="15" x14ac:dyDescent="0.2">
      <c r="A218" s="22">
        <v>44404</v>
      </c>
      <c r="B218" s="23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5"/>
      <c r="S218" s="25"/>
      <c r="T218" s="25"/>
      <c r="U218" s="25"/>
      <c r="V218" s="25"/>
      <c r="W218" s="26"/>
    </row>
    <row r="219" spans="1:23" ht="15" x14ac:dyDescent="0.2">
      <c r="A219" s="22">
        <v>44405</v>
      </c>
      <c r="B219" s="23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5"/>
      <c r="S219" s="25"/>
      <c r="T219" s="25"/>
      <c r="U219" s="25"/>
      <c r="V219" s="25"/>
      <c r="W219" s="26"/>
    </row>
    <row r="220" spans="1:23" ht="15" x14ac:dyDescent="0.2">
      <c r="A220" s="22">
        <v>44406</v>
      </c>
      <c r="B220" s="23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5"/>
      <c r="S220" s="25"/>
      <c r="T220" s="25"/>
      <c r="U220" s="25"/>
      <c r="V220" s="25"/>
      <c r="W220" s="26"/>
    </row>
    <row r="221" spans="1:23" ht="15" x14ac:dyDescent="0.2">
      <c r="A221" s="22">
        <v>44407</v>
      </c>
      <c r="B221" s="23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5"/>
      <c r="S221" s="25"/>
      <c r="T221" s="25"/>
      <c r="U221" s="25"/>
      <c r="V221" s="25"/>
      <c r="W221" s="26"/>
    </row>
    <row r="222" spans="1:23" ht="15" x14ac:dyDescent="0.2">
      <c r="A222" s="22">
        <v>44408</v>
      </c>
      <c r="B222" s="23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5"/>
      <c r="S222" s="25"/>
      <c r="T222" s="25"/>
      <c r="U222" s="25"/>
      <c r="V222" s="25"/>
      <c r="W222" s="26"/>
    </row>
    <row r="223" spans="1:23" ht="15" x14ac:dyDescent="0.2">
      <c r="A223" s="4" t="s">
        <v>53</v>
      </c>
      <c r="B223" s="28"/>
      <c r="C223" s="4">
        <v>1</v>
      </c>
      <c r="D223" s="4">
        <v>2</v>
      </c>
      <c r="E223" s="4">
        <v>3</v>
      </c>
      <c r="F223" s="4">
        <v>4</v>
      </c>
      <c r="G223" s="4">
        <v>5</v>
      </c>
      <c r="H223" s="4">
        <v>6</v>
      </c>
      <c r="I223" s="4">
        <v>7</v>
      </c>
      <c r="J223" s="4">
        <v>8</v>
      </c>
      <c r="K223" s="4">
        <v>9</v>
      </c>
      <c r="L223" s="4">
        <v>10</v>
      </c>
      <c r="M223" s="4">
        <v>11</v>
      </c>
      <c r="N223" s="4">
        <v>12</v>
      </c>
      <c r="O223" s="4">
        <v>13</v>
      </c>
      <c r="P223" s="4">
        <v>14</v>
      </c>
      <c r="Q223" s="4">
        <v>15</v>
      </c>
      <c r="R223" s="16" t="s">
        <v>54</v>
      </c>
      <c r="S223" s="17" t="s">
        <v>55</v>
      </c>
      <c r="T223" s="18" t="s">
        <v>56</v>
      </c>
      <c r="U223" s="19" t="s">
        <v>57</v>
      </c>
      <c r="V223" s="20" t="s">
        <v>58</v>
      </c>
      <c r="W223" s="21" t="s">
        <v>59</v>
      </c>
    </row>
    <row r="224" spans="1:23" ht="15" x14ac:dyDescent="0.2">
      <c r="A224" s="22">
        <v>44409</v>
      </c>
      <c r="B224" s="23"/>
      <c r="C224" s="24"/>
      <c r="D224" s="27"/>
      <c r="E224" s="27"/>
      <c r="F224" s="27"/>
      <c r="G224" s="27"/>
      <c r="H224" s="27"/>
      <c r="I224" s="24"/>
      <c r="J224" s="24"/>
      <c r="K224" s="27"/>
      <c r="L224" s="27"/>
      <c r="M224" s="27"/>
      <c r="N224" s="27"/>
      <c r="O224" s="27"/>
      <c r="P224" s="27"/>
      <c r="Q224" s="27"/>
      <c r="R224" s="25"/>
      <c r="S224" s="25"/>
      <c r="T224" s="25"/>
      <c r="U224" s="25"/>
      <c r="V224" s="25"/>
      <c r="W224" s="26"/>
    </row>
    <row r="225" spans="1:23" ht="15" x14ac:dyDescent="0.2">
      <c r="A225" s="22">
        <v>44410</v>
      </c>
      <c r="B225" s="23"/>
      <c r="C225" s="27"/>
      <c r="D225" s="27"/>
      <c r="E225" s="27"/>
      <c r="F225" s="27"/>
      <c r="G225" s="27"/>
      <c r="H225" s="27"/>
      <c r="I225" s="24"/>
      <c r="J225" s="27"/>
      <c r="K225" s="27"/>
      <c r="L225" s="27"/>
      <c r="M225" s="27"/>
      <c r="N225" s="27"/>
      <c r="O225" s="27"/>
      <c r="P225" s="27"/>
      <c r="Q225" s="27"/>
      <c r="R225" s="25"/>
      <c r="S225" s="25"/>
      <c r="T225" s="25"/>
      <c r="U225" s="25"/>
      <c r="V225" s="25"/>
      <c r="W225" s="26"/>
    </row>
    <row r="226" spans="1:23" ht="15" x14ac:dyDescent="0.2">
      <c r="A226" s="22">
        <v>44411</v>
      </c>
      <c r="B226" s="23"/>
      <c r="C226" s="27"/>
      <c r="D226" s="27"/>
      <c r="E226" s="27"/>
      <c r="F226" s="27"/>
      <c r="G226" s="27"/>
      <c r="H226" s="27"/>
      <c r="I226" s="24"/>
      <c r="J226" s="27"/>
      <c r="K226" s="27"/>
      <c r="L226" s="27"/>
      <c r="M226" s="27"/>
      <c r="N226" s="27"/>
      <c r="O226" s="27"/>
      <c r="P226" s="27"/>
      <c r="Q226" s="27"/>
      <c r="R226" s="25"/>
      <c r="S226" s="25"/>
      <c r="T226" s="25"/>
      <c r="U226" s="25"/>
      <c r="V226" s="25"/>
      <c r="W226" s="26"/>
    </row>
    <row r="227" spans="1:23" ht="15" x14ac:dyDescent="0.2">
      <c r="A227" s="22">
        <v>44412</v>
      </c>
      <c r="B227" s="23"/>
      <c r="C227" s="27"/>
      <c r="D227" s="27"/>
      <c r="E227" s="27"/>
      <c r="F227" s="27"/>
      <c r="G227" s="27"/>
      <c r="H227" s="27"/>
      <c r="I227" s="24"/>
      <c r="J227" s="27"/>
      <c r="K227" s="27"/>
      <c r="L227" s="27"/>
      <c r="M227" s="27"/>
      <c r="N227" s="27"/>
      <c r="O227" s="27"/>
      <c r="P227" s="27"/>
      <c r="Q227" s="27"/>
      <c r="R227" s="25"/>
      <c r="S227" s="25"/>
      <c r="T227" s="25"/>
      <c r="U227" s="25"/>
      <c r="V227" s="25"/>
      <c r="W227" s="26"/>
    </row>
    <row r="228" spans="1:23" ht="15" x14ac:dyDescent="0.2">
      <c r="A228" s="22">
        <v>44413</v>
      </c>
      <c r="B228" s="23"/>
      <c r="C228" s="27"/>
      <c r="D228" s="27"/>
      <c r="E228" s="27"/>
      <c r="F228" s="27"/>
      <c r="G228" s="27"/>
      <c r="H228" s="27"/>
      <c r="I228" s="24"/>
      <c r="J228" s="27"/>
      <c r="K228" s="27"/>
      <c r="L228" s="27"/>
      <c r="M228" s="27"/>
      <c r="N228" s="27"/>
      <c r="O228" s="27"/>
      <c r="P228" s="27"/>
      <c r="Q228" s="27"/>
      <c r="R228" s="25"/>
      <c r="S228" s="25"/>
      <c r="T228" s="25"/>
      <c r="U228" s="25"/>
      <c r="V228" s="25"/>
      <c r="W228" s="26"/>
    </row>
    <row r="229" spans="1:23" ht="15" x14ac:dyDescent="0.2">
      <c r="A229" s="22">
        <v>44414</v>
      </c>
      <c r="B229" s="23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5"/>
      <c r="S229" s="25"/>
      <c r="T229" s="25"/>
      <c r="U229" s="25"/>
      <c r="V229" s="25"/>
      <c r="W229" s="26"/>
    </row>
    <row r="230" spans="1:23" ht="15" x14ac:dyDescent="0.2">
      <c r="A230" s="22">
        <v>44415</v>
      </c>
      <c r="B230" s="23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5"/>
      <c r="S230" s="25"/>
      <c r="T230" s="25"/>
      <c r="U230" s="25"/>
      <c r="V230" s="25"/>
      <c r="W230" s="26"/>
    </row>
    <row r="231" spans="1:23" ht="15" x14ac:dyDescent="0.2">
      <c r="A231" s="22">
        <v>44416</v>
      </c>
      <c r="B231" s="23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5"/>
      <c r="S231" s="25"/>
      <c r="T231" s="25"/>
      <c r="U231" s="25"/>
      <c r="V231" s="25"/>
      <c r="W231" s="26"/>
    </row>
    <row r="232" spans="1:23" ht="15" x14ac:dyDescent="0.2">
      <c r="A232" s="22">
        <v>44417</v>
      </c>
      <c r="B232" s="23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5"/>
      <c r="S232" s="25"/>
      <c r="T232" s="25"/>
      <c r="U232" s="25"/>
      <c r="V232" s="25"/>
      <c r="W232" s="26"/>
    </row>
    <row r="233" spans="1:23" ht="15" x14ac:dyDescent="0.2">
      <c r="A233" s="22">
        <v>44418</v>
      </c>
      <c r="B233" s="23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5"/>
      <c r="S233" s="25"/>
      <c r="T233" s="25"/>
      <c r="U233" s="25"/>
      <c r="V233" s="25"/>
      <c r="W233" s="26"/>
    </row>
    <row r="234" spans="1:23" ht="15" x14ac:dyDescent="0.2">
      <c r="A234" s="22">
        <v>44419</v>
      </c>
      <c r="B234" s="23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5"/>
      <c r="S234" s="25"/>
      <c r="T234" s="25"/>
      <c r="U234" s="25"/>
      <c r="V234" s="25"/>
      <c r="W234" s="26"/>
    </row>
    <row r="235" spans="1:23" ht="15" x14ac:dyDescent="0.2">
      <c r="A235" s="22">
        <v>44420</v>
      </c>
      <c r="B235" s="23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5"/>
      <c r="S235" s="25"/>
      <c r="T235" s="25"/>
      <c r="U235" s="25"/>
      <c r="V235" s="25"/>
      <c r="W235" s="26"/>
    </row>
    <row r="236" spans="1:23" ht="15" x14ac:dyDescent="0.2">
      <c r="A236" s="22">
        <v>44421</v>
      </c>
      <c r="B236" s="23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5"/>
      <c r="S236" s="25"/>
      <c r="T236" s="25"/>
      <c r="U236" s="25"/>
      <c r="V236" s="25"/>
      <c r="W236" s="26"/>
    </row>
    <row r="237" spans="1:23" ht="15" x14ac:dyDescent="0.2">
      <c r="A237" s="22">
        <v>44422</v>
      </c>
      <c r="B237" s="23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5"/>
      <c r="S237" s="25"/>
      <c r="T237" s="25"/>
      <c r="U237" s="25"/>
      <c r="V237" s="25"/>
      <c r="W237" s="26"/>
    </row>
    <row r="238" spans="1:23" ht="15" x14ac:dyDescent="0.2">
      <c r="A238" s="22">
        <v>44423</v>
      </c>
      <c r="B238" s="23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5"/>
      <c r="S238" s="25"/>
      <c r="T238" s="25"/>
      <c r="U238" s="25"/>
      <c r="V238" s="25"/>
      <c r="W238" s="26"/>
    </row>
    <row r="239" spans="1:23" ht="15" x14ac:dyDescent="0.2">
      <c r="A239" s="22">
        <v>44424</v>
      </c>
      <c r="B239" s="23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5"/>
      <c r="S239" s="25"/>
      <c r="T239" s="25"/>
      <c r="U239" s="25"/>
      <c r="V239" s="25"/>
      <c r="W239" s="26"/>
    </row>
    <row r="240" spans="1:23" ht="15" x14ac:dyDescent="0.2">
      <c r="A240" s="22">
        <v>44425</v>
      </c>
      <c r="B240" s="23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5"/>
      <c r="S240" s="25"/>
      <c r="T240" s="25"/>
      <c r="U240" s="25"/>
      <c r="V240" s="25"/>
      <c r="W240" s="26"/>
    </row>
    <row r="241" spans="1:23" ht="15" x14ac:dyDescent="0.2">
      <c r="A241" s="22">
        <v>44426</v>
      </c>
      <c r="B241" s="23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5"/>
      <c r="S241" s="25"/>
      <c r="T241" s="25"/>
      <c r="U241" s="25"/>
      <c r="V241" s="25"/>
      <c r="W241" s="26"/>
    </row>
    <row r="242" spans="1:23" ht="15" x14ac:dyDescent="0.2">
      <c r="A242" s="22">
        <v>44427</v>
      </c>
      <c r="B242" s="23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5"/>
      <c r="S242" s="25"/>
      <c r="T242" s="25"/>
      <c r="U242" s="25"/>
      <c r="V242" s="25"/>
      <c r="W242" s="26"/>
    </row>
    <row r="243" spans="1:23" ht="15" x14ac:dyDescent="0.2">
      <c r="A243" s="22">
        <v>44428</v>
      </c>
      <c r="B243" s="23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5"/>
      <c r="S243" s="25"/>
      <c r="T243" s="25"/>
      <c r="U243" s="25"/>
      <c r="V243" s="25"/>
      <c r="W243" s="26"/>
    </row>
    <row r="244" spans="1:23" ht="15" x14ac:dyDescent="0.2">
      <c r="A244" s="22">
        <v>44429</v>
      </c>
      <c r="B244" s="23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5"/>
      <c r="S244" s="25"/>
      <c r="T244" s="25"/>
      <c r="U244" s="25"/>
      <c r="V244" s="25"/>
      <c r="W244" s="26"/>
    </row>
    <row r="245" spans="1:23" ht="15" x14ac:dyDescent="0.2">
      <c r="A245" s="22">
        <v>44430</v>
      </c>
      <c r="B245" s="23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5"/>
      <c r="S245" s="25"/>
      <c r="T245" s="25"/>
      <c r="U245" s="25"/>
      <c r="V245" s="25"/>
      <c r="W245" s="26"/>
    </row>
    <row r="246" spans="1:23" ht="15" x14ac:dyDescent="0.2">
      <c r="A246" s="22">
        <v>44431</v>
      </c>
      <c r="B246" s="23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5"/>
      <c r="S246" s="25"/>
      <c r="T246" s="25"/>
      <c r="U246" s="25"/>
      <c r="V246" s="25"/>
      <c r="W246" s="26"/>
    </row>
    <row r="247" spans="1:23" ht="15" x14ac:dyDescent="0.2">
      <c r="A247" s="22">
        <v>44432</v>
      </c>
      <c r="B247" s="23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5"/>
      <c r="S247" s="25"/>
      <c r="T247" s="25"/>
      <c r="U247" s="25"/>
      <c r="V247" s="25"/>
      <c r="W247" s="26"/>
    </row>
    <row r="248" spans="1:23" ht="15" x14ac:dyDescent="0.2">
      <c r="A248" s="22">
        <v>44433</v>
      </c>
      <c r="B248" s="23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5"/>
      <c r="S248" s="25"/>
      <c r="T248" s="25"/>
      <c r="U248" s="25"/>
      <c r="V248" s="25"/>
      <c r="W248" s="26"/>
    </row>
    <row r="249" spans="1:23" ht="15" x14ac:dyDescent="0.2">
      <c r="A249" s="22">
        <v>44434</v>
      </c>
      <c r="B249" s="23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5"/>
      <c r="S249" s="25"/>
      <c r="T249" s="25"/>
      <c r="U249" s="25"/>
      <c r="V249" s="25"/>
      <c r="W249" s="26"/>
    </row>
    <row r="250" spans="1:23" ht="15" x14ac:dyDescent="0.2">
      <c r="A250" s="22">
        <v>44435</v>
      </c>
      <c r="B250" s="23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5"/>
      <c r="S250" s="25"/>
      <c r="T250" s="25"/>
      <c r="U250" s="25"/>
      <c r="V250" s="25"/>
      <c r="W250" s="26"/>
    </row>
    <row r="251" spans="1:23" ht="15" x14ac:dyDescent="0.2">
      <c r="A251" s="22">
        <v>44436</v>
      </c>
      <c r="B251" s="23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5"/>
      <c r="S251" s="25"/>
      <c r="T251" s="25"/>
      <c r="U251" s="25"/>
      <c r="V251" s="25"/>
      <c r="W251" s="26"/>
    </row>
    <row r="252" spans="1:23" ht="15" x14ac:dyDescent="0.2">
      <c r="A252" s="22">
        <v>44437</v>
      </c>
      <c r="B252" s="23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5"/>
      <c r="S252" s="25"/>
      <c r="T252" s="25"/>
      <c r="U252" s="25"/>
      <c r="V252" s="25"/>
      <c r="W252" s="26"/>
    </row>
    <row r="253" spans="1:23" ht="15" x14ac:dyDescent="0.2">
      <c r="A253" s="22">
        <v>44438</v>
      </c>
      <c r="B253" s="23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5"/>
      <c r="S253" s="25"/>
      <c r="T253" s="25"/>
      <c r="U253" s="25"/>
      <c r="V253" s="25"/>
      <c r="W253" s="26"/>
    </row>
    <row r="254" spans="1:23" ht="15" x14ac:dyDescent="0.2">
      <c r="A254" s="22">
        <v>44439</v>
      </c>
      <c r="B254" s="23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5"/>
      <c r="S254" s="25"/>
      <c r="T254" s="25"/>
      <c r="U254" s="25"/>
      <c r="V254" s="25"/>
      <c r="W254" s="26"/>
    </row>
    <row r="255" spans="1:23" ht="15" x14ac:dyDescent="0.2">
      <c r="A255" s="4" t="s">
        <v>53</v>
      </c>
      <c r="B255" s="28"/>
      <c r="C255" s="4">
        <v>1</v>
      </c>
      <c r="D255" s="4">
        <v>2</v>
      </c>
      <c r="E255" s="4">
        <v>3</v>
      </c>
      <c r="F255" s="4">
        <v>4</v>
      </c>
      <c r="G255" s="4">
        <v>5</v>
      </c>
      <c r="H255" s="4">
        <v>6</v>
      </c>
      <c r="I255" s="4">
        <v>7</v>
      </c>
      <c r="J255" s="4">
        <v>8</v>
      </c>
      <c r="K255" s="4">
        <v>9</v>
      </c>
      <c r="L255" s="4">
        <v>10</v>
      </c>
      <c r="M255" s="4">
        <v>11</v>
      </c>
      <c r="N255" s="4">
        <v>12</v>
      </c>
      <c r="O255" s="4">
        <v>13</v>
      </c>
      <c r="P255" s="4">
        <v>14</v>
      </c>
      <c r="Q255" s="4">
        <v>15</v>
      </c>
      <c r="R255" s="16" t="s">
        <v>54</v>
      </c>
      <c r="S255" s="17" t="s">
        <v>55</v>
      </c>
      <c r="T255" s="18" t="s">
        <v>56</v>
      </c>
      <c r="U255" s="19" t="s">
        <v>57</v>
      </c>
      <c r="V255" s="20" t="s">
        <v>58</v>
      </c>
      <c r="W255" s="21" t="s">
        <v>59</v>
      </c>
    </row>
    <row r="256" spans="1:23" ht="15" x14ac:dyDescent="0.2">
      <c r="A256" s="22">
        <v>44440</v>
      </c>
      <c r="B256" s="23"/>
      <c r="C256" s="24"/>
      <c r="D256" s="27"/>
      <c r="E256" s="27"/>
      <c r="F256" s="27"/>
      <c r="G256" s="27"/>
      <c r="H256" s="27"/>
      <c r="I256" s="24"/>
      <c r="J256" s="24"/>
      <c r="K256" s="27"/>
      <c r="L256" s="27"/>
      <c r="M256" s="27"/>
      <c r="N256" s="27"/>
      <c r="O256" s="27"/>
      <c r="P256" s="27"/>
      <c r="Q256" s="27"/>
      <c r="R256" s="25"/>
      <c r="S256" s="25"/>
      <c r="T256" s="25"/>
      <c r="U256" s="25"/>
      <c r="V256" s="25"/>
      <c r="W256" s="26"/>
    </row>
    <row r="257" spans="1:23" ht="15" x14ac:dyDescent="0.2">
      <c r="A257" s="22">
        <v>44441</v>
      </c>
      <c r="B257" s="23"/>
      <c r="C257" s="27"/>
      <c r="D257" s="27"/>
      <c r="E257" s="27"/>
      <c r="F257" s="27"/>
      <c r="G257" s="27"/>
      <c r="H257" s="27"/>
      <c r="I257" s="24"/>
      <c r="J257" s="27"/>
      <c r="K257" s="27"/>
      <c r="L257" s="27"/>
      <c r="M257" s="27"/>
      <c r="N257" s="27"/>
      <c r="O257" s="27"/>
      <c r="P257" s="27"/>
      <c r="Q257" s="27"/>
      <c r="R257" s="25"/>
      <c r="S257" s="25"/>
      <c r="T257" s="25"/>
      <c r="U257" s="25"/>
      <c r="V257" s="25"/>
      <c r="W257" s="26"/>
    </row>
    <row r="258" spans="1:23" ht="15" x14ac:dyDescent="0.2">
      <c r="A258" s="22">
        <v>44442</v>
      </c>
      <c r="B258" s="23"/>
      <c r="C258" s="27"/>
      <c r="D258" s="27"/>
      <c r="E258" s="27"/>
      <c r="F258" s="27"/>
      <c r="G258" s="27"/>
      <c r="H258" s="27"/>
      <c r="I258" s="24"/>
      <c r="J258" s="27"/>
      <c r="K258" s="27"/>
      <c r="L258" s="27"/>
      <c r="M258" s="27"/>
      <c r="N258" s="27"/>
      <c r="O258" s="27"/>
      <c r="P258" s="27"/>
      <c r="Q258" s="27"/>
      <c r="R258" s="25"/>
      <c r="S258" s="25"/>
      <c r="T258" s="25"/>
      <c r="U258" s="25"/>
      <c r="V258" s="25"/>
      <c r="W258" s="26"/>
    </row>
    <row r="259" spans="1:23" ht="15" x14ac:dyDescent="0.2">
      <c r="A259" s="22">
        <v>44443</v>
      </c>
      <c r="B259" s="23"/>
      <c r="C259" s="27"/>
      <c r="D259" s="27"/>
      <c r="E259" s="27"/>
      <c r="F259" s="27"/>
      <c r="G259" s="27"/>
      <c r="H259" s="27"/>
      <c r="I259" s="24"/>
      <c r="J259" s="27"/>
      <c r="K259" s="27"/>
      <c r="L259" s="27"/>
      <c r="M259" s="27"/>
      <c r="N259" s="27"/>
      <c r="O259" s="27"/>
      <c r="P259" s="27"/>
      <c r="Q259" s="27"/>
      <c r="R259" s="25"/>
      <c r="S259" s="25"/>
      <c r="T259" s="25"/>
      <c r="U259" s="25"/>
      <c r="V259" s="25"/>
      <c r="W259" s="26"/>
    </row>
    <row r="260" spans="1:23" ht="15" x14ac:dyDescent="0.2">
      <c r="A260" s="22">
        <v>44444</v>
      </c>
      <c r="B260" s="23"/>
      <c r="C260" s="27"/>
      <c r="D260" s="27"/>
      <c r="E260" s="27"/>
      <c r="F260" s="27"/>
      <c r="G260" s="27"/>
      <c r="H260" s="27"/>
      <c r="I260" s="24"/>
      <c r="J260" s="27"/>
      <c r="K260" s="27"/>
      <c r="L260" s="27"/>
      <c r="M260" s="27"/>
      <c r="N260" s="27"/>
      <c r="O260" s="27"/>
      <c r="P260" s="27"/>
      <c r="Q260" s="27"/>
      <c r="R260" s="25"/>
      <c r="S260" s="25"/>
      <c r="T260" s="25"/>
      <c r="U260" s="25"/>
      <c r="V260" s="25"/>
      <c r="W260" s="26"/>
    </row>
    <row r="261" spans="1:23" ht="15" x14ac:dyDescent="0.2">
      <c r="A261" s="22">
        <v>44445</v>
      </c>
      <c r="B261" s="23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5"/>
      <c r="S261" s="25"/>
      <c r="T261" s="25"/>
      <c r="U261" s="25"/>
      <c r="V261" s="25"/>
      <c r="W261" s="26"/>
    </row>
    <row r="262" spans="1:23" ht="15" x14ac:dyDescent="0.2">
      <c r="A262" s="22">
        <v>44446</v>
      </c>
      <c r="B262" s="23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5"/>
      <c r="S262" s="25"/>
      <c r="T262" s="25"/>
      <c r="U262" s="25"/>
      <c r="V262" s="25"/>
      <c r="W262" s="26"/>
    </row>
    <row r="263" spans="1:23" ht="15" x14ac:dyDescent="0.2">
      <c r="A263" s="22">
        <v>44447</v>
      </c>
      <c r="B263" s="23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5"/>
      <c r="S263" s="25"/>
      <c r="T263" s="25"/>
      <c r="U263" s="25"/>
      <c r="V263" s="25"/>
      <c r="W263" s="26"/>
    </row>
    <row r="264" spans="1:23" ht="15" x14ac:dyDescent="0.2">
      <c r="A264" s="22">
        <v>44448</v>
      </c>
      <c r="B264" s="23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5"/>
      <c r="S264" s="25"/>
      <c r="T264" s="25"/>
      <c r="U264" s="25"/>
      <c r="V264" s="25"/>
      <c r="W264" s="26"/>
    </row>
    <row r="265" spans="1:23" ht="15" x14ac:dyDescent="0.2">
      <c r="A265" s="22">
        <v>44449</v>
      </c>
      <c r="B265" s="23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5"/>
      <c r="S265" s="25"/>
      <c r="T265" s="25"/>
      <c r="U265" s="25"/>
      <c r="V265" s="25"/>
      <c r="W265" s="26"/>
    </row>
    <row r="266" spans="1:23" ht="15" x14ac:dyDescent="0.2">
      <c r="A266" s="22">
        <v>44450</v>
      </c>
      <c r="B266" s="23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5"/>
      <c r="S266" s="25"/>
      <c r="T266" s="25"/>
      <c r="U266" s="25"/>
      <c r="V266" s="25"/>
      <c r="W266" s="26"/>
    </row>
    <row r="267" spans="1:23" ht="15" x14ac:dyDescent="0.2">
      <c r="A267" s="22">
        <v>44451</v>
      </c>
      <c r="B267" s="23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5"/>
      <c r="S267" s="25"/>
      <c r="T267" s="25"/>
      <c r="U267" s="25"/>
      <c r="V267" s="25"/>
      <c r="W267" s="26"/>
    </row>
    <row r="268" spans="1:23" ht="15" x14ac:dyDescent="0.2">
      <c r="A268" s="22">
        <v>44452</v>
      </c>
      <c r="B268" s="23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5"/>
      <c r="S268" s="25"/>
      <c r="T268" s="25"/>
      <c r="U268" s="25"/>
      <c r="V268" s="25"/>
      <c r="W268" s="26"/>
    </row>
    <row r="269" spans="1:23" ht="15" x14ac:dyDescent="0.2">
      <c r="A269" s="22">
        <v>44453</v>
      </c>
      <c r="B269" s="23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5"/>
      <c r="S269" s="25"/>
      <c r="T269" s="25"/>
      <c r="U269" s="25"/>
      <c r="V269" s="25"/>
      <c r="W269" s="26"/>
    </row>
    <row r="270" spans="1:23" ht="15" x14ac:dyDescent="0.2">
      <c r="A270" s="22">
        <v>44454</v>
      </c>
      <c r="B270" s="23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5"/>
      <c r="S270" s="25"/>
      <c r="T270" s="25"/>
      <c r="U270" s="25"/>
      <c r="V270" s="25"/>
      <c r="W270" s="26"/>
    </row>
    <row r="271" spans="1:23" ht="15" x14ac:dyDescent="0.2">
      <c r="A271" s="22">
        <v>44455</v>
      </c>
      <c r="B271" s="23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5"/>
      <c r="S271" s="25"/>
      <c r="T271" s="25"/>
      <c r="U271" s="25"/>
      <c r="V271" s="25"/>
      <c r="W271" s="26"/>
    </row>
    <row r="272" spans="1:23" ht="15" x14ac:dyDescent="0.2">
      <c r="A272" s="22">
        <v>44456</v>
      </c>
      <c r="B272" s="23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5"/>
      <c r="S272" s="25"/>
      <c r="T272" s="25"/>
      <c r="U272" s="25"/>
      <c r="V272" s="25"/>
      <c r="W272" s="26"/>
    </row>
    <row r="273" spans="1:23" ht="15" x14ac:dyDescent="0.2">
      <c r="A273" s="22">
        <v>44457</v>
      </c>
      <c r="B273" s="23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5"/>
      <c r="S273" s="25"/>
      <c r="T273" s="25"/>
      <c r="U273" s="25"/>
      <c r="V273" s="25"/>
      <c r="W273" s="26"/>
    </row>
    <row r="274" spans="1:23" ht="15" x14ac:dyDescent="0.2">
      <c r="A274" s="22">
        <v>44458</v>
      </c>
      <c r="B274" s="23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5"/>
      <c r="S274" s="25"/>
      <c r="T274" s="25"/>
      <c r="U274" s="25"/>
      <c r="V274" s="25"/>
      <c r="W274" s="26"/>
    </row>
    <row r="275" spans="1:23" ht="15" x14ac:dyDescent="0.2">
      <c r="A275" s="22">
        <v>44459</v>
      </c>
      <c r="B275" s="23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5"/>
      <c r="S275" s="25"/>
      <c r="T275" s="25"/>
      <c r="U275" s="25"/>
      <c r="V275" s="25"/>
      <c r="W275" s="26"/>
    </row>
    <row r="276" spans="1:23" ht="15" x14ac:dyDescent="0.2">
      <c r="A276" s="22">
        <v>44460</v>
      </c>
      <c r="B276" s="23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5"/>
      <c r="S276" s="25"/>
      <c r="T276" s="25"/>
      <c r="U276" s="25"/>
      <c r="V276" s="25"/>
      <c r="W276" s="26"/>
    </row>
    <row r="277" spans="1:23" ht="15" x14ac:dyDescent="0.2">
      <c r="A277" s="22">
        <v>44461</v>
      </c>
      <c r="B277" s="23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5"/>
      <c r="S277" s="25"/>
      <c r="T277" s="25"/>
      <c r="U277" s="25"/>
      <c r="V277" s="25"/>
      <c r="W277" s="26"/>
    </row>
    <row r="278" spans="1:23" ht="15" x14ac:dyDescent="0.2">
      <c r="A278" s="22">
        <v>44462</v>
      </c>
      <c r="B278" s="23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5"/>
      <c r="S278" s="25"/>
      <c r="T278" s="25"/>
      <c r="U278" s="25"/>
      <c r="V278" s="25"/>
      <c r="W278" s="26"/>
    </row>
    <row r="279" spans="1:23" ht="15" x14ac:dyDescent="0.2">
      <c r="A279" s="22">
        <v>44463</v>
      </c>
      <c r="B279" s="23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5"/>
      <c r="S279" s="25"/>
      <c r="T279" s="25"/>
      <c r="U279" s="25"/>
      <c r="V279" s="25"/>
      <c r="W279" s="26"/>
    </row>
    <row r="280" spans="1:23" ht="15" x14ac:dyDescent="0.2">
      <c r="A280" s="22">
        <v>44464</v>
      </c>
      <c r="B280" s="23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5"/>
      <c r="S280" s="25"/>
      <c r="T280" s="25"/>
      <c r="U280" s="25"/>
      <c r="V280" s="25"/>
      <c r="W280" s="26"/>
    </row>
    <row r="281" spans="1:23" ht="15" x14ac:dyDescent="0.2">
      <c r="A281" s="22">
        <v>44465</v>
      </c>
      <c r="B281" s="23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5"/>
      <c r="S281" s="25"/>
      <c r="T281" s="25"/>
      <c r="U281" s="25"/>
      <c r="V281" s="25"/>
      <c r="W281" s="26"/>
    </row>
    <row r="282" spans="1:23" ht="15" x14ac:dyDescent="0.2">
      <c r="A282" s="22">
        <v>44466</v>
      </c>
      <c r="B282" s="23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5"/>
      <c r="S282" s="25"/>
      <c r="T282" s="25"/>
      <c r="U282" s="25"/>
      <c r="V282" s="25"/>
      <c r="W282" s="26"/>
    </row>
    <row r="283" spans="1:23" ht="15" x14ac:dyDescent="0.2">
      <c r="A283" s="22">
        <v>44467</v>
      </c>
      <c r="B283" s="23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5"/>
      <c r="S283" s="25"/>
      <c r="T283" s="25"/>
      <c r="U283" s="25"/>
      <c r="V283" s="25"/>
      <c r="W283" s="26"/>
    </row>
    <row r="284" spans="1:23" ht="15" x14ac:dyDescent="0.2">
      <c r="A284" s="22">
        <v>44468</v>
      </c>
      <c r="B284" s="23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5"/>
      <c r="S284" s="25"/>
      <c r="T284" s="25"/>
      <c r="U284" s="25"/>
      <c r="V284" s="25"/>
      <c r="W284" s="26"/>
    </row>
    <row r="285" spans="1:23" ht="15" x14ac:dyDescent="0.2">
      <c r="A285" s="22">
        <v>44469</v>
      </c>
      <c r="B285" s="23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5"/>
      <c r="S285" s="25"/>
      <c r="T285" s="25"/>
      <c r="U285" s="25"/>
      <c r="V285" s="25"/>
      <c r="W285" s="26"/>
    </row>
    <row r="286" spans="1:23" ht="15" x14ac:dyDescent="0.2">
      <c r="A286" s="4" t="s">
        <v>53</v>
      </c>
      <c r="B286" s="28"/>
      <c r="C286" s="4">
        <v>1</v>
      </c>
      <c r="D286" s="4">
        <v>2</v>
      </c>
      <c r="E286" s="4">
        <v>3</v>
      </c>
      <c r="F286" s="4">
        <v>4</v>
      </c>
      <c r="G286" s="4">
        <v>5</v>
      </c>
      <c r="H286" s="4">
        <v>6</v>
      </c>
      <c r="I286" s="4">
        <v>7</v>
      </c>
      <c r="J286" s="4">
        <v>8</v>
      </c>
      <c r="K286" s="4">
        <v>9</v>
      </c>
      <c r="L286" s="4">
        <v>10</v>
      </c>
      <c r="M286" s="4">
        <v>11</v>
      </c>
      <c r="N286" s="4">
        <v>12</v>
      </c>
      <c r="O286" s="4">
        <v>13</v>
      </c>
      <c r="P286" s="4">
        <v>14</v>
      </c>
      <c r="Q286" s="4">
        <v>15</v>
      </c>
      <c r="R286" s="16" t="s">
        <v>54</v>
      </c>
      <c r="S286" s="17" t="s">
        <v>55</v>
      </c>
      <c r="T286" s="18" t="s">
        <v>56</v>
      </c>
      <c r="U286" s="19" t="s">
        <v>57</v>
      </c>
      <c r="V286" s="20" t="s">
        <v>58</v>
      </c>
      <c r="W286" s="21" t="s">
        <v>59</v>
      </c>
    </row>
    <row r="287" spans="1:23" ht="15" x14ac:dyDescent="0.2">
      <c r="A287" s="22">
        <v>44470</v>
      </c>
      <c r="B287" s="23"/>
      <c r="C287" s="24"/>
      <c r="D287" s="27"/>
      <c r="E287" s="27"/>
      <c r="F287" s="27"/>
      <c r="G287" s="27"/>
      <c r="H287" s="27"/>
      <c r="I287" s="24"/>
      <c r="J287" s="24"/>
      <c r="K287" s="27"/>
      <c r="L287" s="27"/>
      <c r="M287" s="27"/>
      <c r="N287" s="27"/>
      <c r="O287" s="27"/>
      <c r="P287" s="27"/>
      <c r="Q287" s="27"/>
      <c r="R287" s="25"/>
      <c r="S287" s="25"/>
      <c r="T287" s="25"/>
      <c r="U287" s="25"/>
      <c r="V287" s="25"/>
      <c r="W287" s="26"/>
    </row>
    <row r="288" spans="1:23" ht="15" x14ac:dyDescent="0.2">
      <c r="A288" s="22">
        <v>44471</v>
      </c>
      <c r="B288" s="23"/>
      <c r="C288" s="27"/>
      <c r="D288" s="27"/>
      <c r="E288" s="27"/>
      <c r="F288" s="27"/>
      <c r="G288" s="27"/>
      <c r="H288" s="27"/>
      <c r="I288" s="24"/>
      <c r="J288" s="27"/>
      <c r="K288" s="27"/>
      <c r="L288" s="27"/>
      <c r="M288" s="27"/>
      <c r="N288" s="27"/>
      <c r="O288" s="27"/>
      <c r="P288" s="27"/>
      <c r="Q288" s="27"/>
      <c r="R288" s="25"/>
      <c r="S288" s="25"/>
      <c r="T288" s="25"/>
      <c r="U288" s="25"/>
      <c r="V288" s="25"/>
      <c r="W288" s="26"/>
    </row>
    <row r="289" spans="1:23" ht="15" x14ac:dyDescent="0.2">
      <c r="A289" s="22">
        <v>44472</v>
      </c>
      <c r="B289" s="23"/>
      <c r="C289" s="27"/>
      <c r="D289" s="27"/>
      <c r="E289" s="27"/>
      <c r="F289" s="27"/>
      <c r="G289" s="27"/>
      <c r="H289" s="27"/>
      <c r="I289" s="24"/>
      <c r="J289" s="27"/>
      <c r="K289" s="27"/>
      <c r="L289" s="27"/>
      <c r="M289" s="27"/>
      <c r="N289" s="27"/>
      <c r="O289" s="27"/>
      <c r="P289" s="27"/>
      <c r="Q289" s="27"/>
      <c r="R289" s="25"/>
      <c r="S289" s="25"/>
      <c r="T289" s="25"/>
      <c r="U289" s="25"/>
      <c r="V289" s="25"/>
      <c r="W289" s="26"/>
    </row>
    <row r="290" spans="1:23" ht="15" x14ac:dyDescent="0.2">
      <c r="A290" s="22">
        <v>44473</v>
      </c>
      <c r="B290" s="23"/>
      <c r="C290" s="27"/>
      <c r="D290" s="27"/>
      <c r="E290" s="27"/>
      <c r="F290" s="27"/>
      <c r="G290" s="27"/>
      <c r="H290" s="27"/>
      <c r="I290" s="24"/>
      <c r="J290" s="27"/>
      <c r="K290" s="27"/>
      <c r="L290" s="27"/>
      <c r="M290" s="27"/>
      <c r="N290" s="27"/>
      <c r="O290" s="27"/>
      <c r="P290" s="27"/>
      <c r="Q290" s="27"/>
      <c r="R290" s="25"/>
      <c r="S290" s="25"/>
      <c r="T290" s="25"/>
      <c r="U290" s="25"/>
      <c r="V290" s="25"/>
      <c r="W290" s="26"/>
    </row>
    <row r="291" spans="1:23" ht="15" x14ac:dyDescent="0.2">
      <c r="A291" s="22">
        <v>44474</v>
      </c>
      <c r="B291" s="23"/>
      <c r="C291" s="27"/>
      <c r="D291" s="27"/>
      <c r="E291" s="27"/>
      <c r="F291" s="27"/>
      <c r="G291" s="27"/>
      <c r="H291" s="27"/>
      <c r="I291" s="24"/>
      <c r="J291" s="27"/>
      <c r="K291" s="27"/>
      <c r="L291" s="27"/>
      <c r="M291" s="27"/>
      <c r="N291" s="27"/>
      <c r="O291" s="27"/>
      <c r="P291" s="27"/>
      <c r="Q291" s="27"/>
      <c r="R291" s="25"/>
      <c r="S291" s="25"/>
      <c r="T291" s="25"/>
      <c r="U291" s="25"/>
      <c r="V291" s="25"/>
      <c r="W291" s="26"/>
    </row>
    <row r="292" spans="1:23" ht="15" x14ac:dyDescent="0.2">
      <c r="A292" s="22">
        <v>44475</v>
      </c>
      <c r="B292" s="23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5"/>
      <c r="S292" s="25"/>
      <c r="T292" s="25"/>
      <c r="U292" s="25"/>
      <c r="V292" s="25"/>
      <c r="W292" s="26"/>
    </row>
    <row r="293" spans="1:23" ht="15" x14ac:dyDescent="0.2">
      <c r="A293" s="22">
        <v>44476</v>
      </c>
      <c r="B293" s="23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5"/>
      <c r="S293" s="25"/>
      <c r="T293" s="25"/>
      <c r="U293" s="25"/>
      <c r="V293" s="25"/>
      <c r="W293" s="26"/>
    </row>
    <row r="294" spans="1:23" ht="15" x14ac:dyDescent="0.2">
      <c r="A294" s="22">
        <v>44477</v>
      </c>
      <c r="B294" s="23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5"/>
      <c r="S294" s="25"/>
      <c r="T294" s="25"/>
      <c r="U294" s="25"/>
      <c r="V294" s="25"/>
      <c r="W294" s="26"/>
    </row>
    <row r="295" spans="1:23" ht="15" x14ac:dyDescent="0.2">
      <c r="A295" s="22">
        <v>44478</v>
      </c>
      <c r="B295" s="23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5"/>
      <c r="S295" s="25"/>
      <c r="T295" s="25"/>
      <c r="U295" s="25"/>
      <c r="V295" s="25"/>
      <c r="W295" s="26"/>
    </row>
    <row r="296" spans="1:23" ht="15" x14ac:dyDescent="0.2">
      <c r="A296" s="22">
        <v>44479</v>
      </c>
      <c r="B296" s="23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5"/>
      <c r="S296" s="25"/>
      <c r="T296" s="25"/>
      <c r="U296" s="25"/>
      <c r="V296" s="25"/>
      <c r="W296" s="26"/>
    </row>
    <row r="297" spans="1:23" ht="15" x14ac:dyDescent="0.2">
      <c r="A297" s="22">
        <v>44480</v>
      </c>
      <c r="B297" s="23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5"/>
      <c r="S297" s="25"/>
      <c r="T297" s="25"/>
      <c r="U297" s="25"/>
      <c r="V297" s="25"/>
      <c r="W297" s="26"/>
    </row>
    <row r="298" spans="1:23" ht="15" x14ac:dyDescent="0.2">
      <c r="A298" s="22">
        <v>44481</v>
      </c>
      <c r="B298" s="23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5"/>
      <c r="S298" s="25"/>
      <c r="T298" s="25"/>
      <c r="U298" s="25"/>
      <c r="V298" s="25"/>
      <c r="W298" s="26"/>
    </row>
    <row r="299" spans="1:23" ht="15" x14ac:dyDescent="0.2">
      <c r="A299" s="22">
        <v>44482</v>
      </c>
      <c r="B299" s="23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5"/>
      <c r="S299" s="25"/>
      <c r="T299" s="25"/>
      <c r="U299" s="25"/>
      <c r="V299" s="25"/>
      <c r="W299" s="26"/>
    </row>
    <row r="300" spans="1:23" ht="15" x14ac:dyDescent="0.2">
      <c r="A300" s="22">
        <v>44483</v>
      </c>
      <c r="B300" s="23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5"/>
      <c r="S300" s="25"/>
      <c r="T300" s="25"/>
      <c r="U300" s="25"/>
      <c r="V300" s="25"/>
      <c r="W300" s="26"/>
    </row>
    <row r="301" spans="1:23" ht="15" x14ac:dyDescent="0.2">
      <c r="A301" s="22">
        <v>44484</v>
      </c>
      <c r="B301" s="23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5"/>
      <c r="S301" s="25"/>
      <c r="T301" s="25"/>
      <c r="U301" s="25"/>
      <c r="V301" s="25"/>
      <c r="W301" s="26"/>
    </row>
    <row r="302" spans="1:23" ht="15" x14ac:dyDescent="0.2">
      <c r="A302" s="22">
        <v>44485</v>
      </c>
      <c r="B302" s="23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5"/>
      <c r="S302" s="25"/>
      <c r="T302" s="25"/>
      <c r="U302" s="25"/>
      <c r="V302" s="25"/>
      <c r="W302" s="26"/>
    </row>
    <row r="303" spans="1:23" ht="15" x14ac:dyDescent="0.2">
      <c r="A303" s="22">
        <v>44486</v>
      </c>
      <c r="B303" s="23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5"/>
      <c r="S303" s="25"/>
      <c r="T303" s="25"/>
      <c r="U303" s="25"/>
      <c r="V303" s="25"/>
      <c r="W303" s="26"/>
    </row>
    <row r="304" spans="1:23" ht="15" x14ac:dyDescent="0.2">
      <c r="A304" s="22">
        <v>44487</v>
      </c>
      <c r="B304" s="23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5"/>
      <c r="S304" s="25"/>
      <c r="T304" s="25"/>
      <c r="U304" s="25"/>
      <c r="V304" s="25"/>
      <c r="W304" s="26"/>
    </row>
    <row r="305" spans="1:23" ht="15" x14ac:dyDescent="0.2">
      <c r="A305" s="22">
        <v>44488</v>
      </c>
      <c r="B305" s="23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5"/>
      <c r="S305" s="25"/>
      <c r="T305" s="25"/>
      <c r="U305" s="25"/>
      <c r="V305" s="25"/>
      <c r="W305" s="26"/>
    </row>
    <row r="306" spans="1:23" ht="15" x14ac:dyDescent="0.2">
      <c r="A306" s="22">
        <v>44489</v>
      </c>
      <c r="B306" s="23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5"/>
      <c r="S306" s="25"/>
      <c r="T306" s="25"/>
      <c r="U306" s="25"/>
      <c r="V306" s="25"/>
      <c r="W306" s="26"/>
    </row>
    <row r="307" spans="1:23" ht="15" x14ac:dyDescent="0.2">
      <c r="A307" s="22">
        <v>44490</v>
      </c>
      <c r="B307" s="23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5"/>
      <c r="S307" s="25"/>
      <c r="T307" s="25"/>
      <c r="U307" s="25"/>
      <c r="V307" s="25"/>
      <c r="W307" s="26"/>
    </row>
    <row r="308" spans="1:23" ht="15" x14ac:dyDescent="0.2">
      <c r="A308" s="22">
        <v>44491</v>
      </c>
      <c r="B308" s="23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5"/>
      <c r="S308" s="25"/>
      <c r="T308" s="25"/>
      <c r="U308" s="25"/>
      <c r="V308" s="25"/>
      <c r="W308" s="26"/>
    </row>
    <row r="309" spans="1:23" ht="15" x14ac:dyDescent="0.2">
      <c r="A309" s="22">
        <v>44492</v>
      </c>
      <c r="B309" s="23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5"/>
      <c r="S309" s="25"/>
      <c r="T309" s="25"/>
      <c r="U309" s="25"/>
      <c r="V309" s="25"/>
      <c r="W309" s="26"/>
    </row>
    <row r="310" spans="1:23" ht="15" x14ac:dyDescent="0.2">
      <c r="A310" s="22">
        <v>44493</v>
      </c>
      <c r="B310" s="23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5"/>
      <c r="S310" s="25"/>
      <c r="T310" s="25"/>
      <c r="U310" s="25"/>
      <c r="V310" s="25"/>
      <c r="W310" s="26"/>
    </row>
    <row r="311" spans="1:23" ht="15" x14ac:dyDescent="0.2">
      <c r="A311" s="22">
        <v>44494</v>
      </c>
      <c r="B311" s="23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5"/>
      <c r="S311" s="25"/>
      <c r="T311" s="25"/>
      <c r="U311" s="25"/>
      <c r="V311" s="25"/>
      <c r="W311" s="26"/>
    </row>
    <row r="312" spans="1:23" ht="15" x14ac:dyDescent="0.2">
      <c r="A312" s="22">
        <v>44495</v>
      </c>
      <c r="B312" s="23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5"/>
      <c r="S312" s="25"/>
      <c r="T312" s="25"/>
      <c r="U312" s="25"/>
      <c r="V312" s="25"/>
      <c r="W312" s="26"/>
    </row>
    <row r="313" spans="1:23" ht="15" x14ac:dyDescent="0.2">
      <c r="A313" s="22">
        <v>44496</v>
      </c>
      <c r="B313" s="23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5"/>
      <c r="S313" s="25"/>
      <c r="T313" s="25"/>
      <c r="U313" s="25"/>
      <c r="V313" s="25"/>
      <c r="W313" s="26"/>
    </row>
    <row r="314" spans="1:23" ht="15" x14ac:dyDescent="0.2">
      <c r="A314" s="22">
        <v>44497</v>
      </c>
      <c r="B314" s="23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5"/>
      <c r="S314" s="25"/>
      <c r="T314" s="25"/>
      <c r="U314" s="25"/>
      <c r="V314" s="25"/>
      <c r="W314" s="26"/>
    </row>
    <row r="315" spans="1:23" ht="15" x14ac:dyDescent="0.2">
      <c r="A315" s="22">
        <v>44498</v>
      </c>
      <c r="B315" s="23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5"/>
      <c r="S315" s="25"/>
      <c r="T315" s="25"/>
      <c r="U315" s="25"/>
      <c r="V315" s="25"/>
      <c r="W315" s="26"/>
    </row>
    <row r="316" spans="1:23" ht="15" x14ac:dyDescent="0.2">
      <c r="A316" s="22">
        <v>44499</v>
      </c>
      <c r="B316" s="23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5"/>
      <c r="S316" s="25"/>
      <c r="T316" s="25"/>
      <c r="U316" s="25"/>
      <c r="V316" s="25"/>
      <c r="W316" s="26"/>
    </row>
    <row r="317" spans="1:23" ht="15" x14ac:dyDescent="0.2">
      <c r="A317" s="22">
        <v>44500</v>
      </c>
      <c r="B317" s="23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5"/>
      <c r="S317" s="25"/>
      <c r="T317" s="25"/>
      <c r="U317" s="25"/>
      <c r="V317" s="25"/>
      <c r="W317" s="26"/>
    </row>
    <row r="318" spans="1:23" ht="15" x14ac:dyDescent="0.2">
      <c r="A318" s="4" t="s">
        <v>53</v>
      </c>
      <c r="B318" s="28"/>
      <c r="C318" s="4">
        <v>1</v>
      </c>
      <c r="D318" s="4">
        <v>2</v>
      </c>
      <c r="E318" s="4">
        <v>3</v>
      </c>
      <c r="F318" s="4">
        <v>4</v>
      </c>
      <c r="G318" s="4">
        <v>5</v>
      </c>
      <c r="H318" s="4">
        <v>6</v>
      </c>
      <c r="I318" s="4">
        <v>7</v>
      </c>
      <c r="J318" s="4">
        <v>8</v>
      </c>
      <c r="K318" s="4">
        <v>9</v>
      </c>
      <c r="L318" s="4">
        <v>10</v>
      </c>
      <c r="M318" s="4">
        <v>11</v>
      </c>
      <c r="N318" s="4">
        <v>12</v>
      </c>
      <c r="O318" s="4">
        <v>13</v>
      </c>
      <c r="P318" s="4">
        <v>14</v>
      </c>
      <c r="Q318" s="4">
        <v>15</v>
      </c>
      <c r="R318" s="16" t="s">
        <v>54</v>
      </c>
      <c r="S318" s="17" t="s">
        <v>55</v>
      </c>
      <c r="T318" s="18" t="s">
        <v>56</v>
      </c>
      <c r="U318" s="19" t="s">
        <v>57</v>
      </c>
      <c r="V318" s="20" t="s">
        <v>58</v>
      </c>
      <c r="W318" s="21" t="s">
        <v>59</v>
      </c>
    </row>
    <row r="319" spans="1:23" ht="15" x14ac:dyDescent="0.2">
      <c r="A319" s="22">
        <v>44501</v>
      </c>
      <c r="B319" s="23"/>
      <c r="C319" s="24"/>
      <c r="D319" s="27"/>
      <c r="E319" s="27"/>
      <c r="F319" s="27"/>
      <c r="G319" s="27"/>
      <c r="H319" s="27"/>
      <c r="I319" s="24"/>
      <c r="J319" s="24"/>
      <c r="K319" s="27"/>
      <c r="L319" s="27"/>
      <c r="M319" s="27"/>
      <c r="N319" s="27"/>
      <c r="O319" s="27"/>
      <c r="P319" s="27"/>
      <c r="Q319" s="27"/>
      <c r="R319" s="25"/>
      <c r="S319" s="25"/>
      <c r="T319" s="25"/>
      <c r="U319" s="25"/>
      <c r="V319" s="25"/>
      <c r="W319" s="26"/>
    </row>
    <row r="320" spans="1:23" ht="15" x14ac:dyDescent="0.2">
      <c r="A320" s="22">
        <v>44502</v>
      </c>
      <c r="B320" s="23"/>
      <c r="C320" s="27"/>
      <c r="D320" s="27"/>
      <c r="E320" s="27"/>
      <c r="F320" s="27"/>
      <c r="G320" s="27"/>
      <c r="H320" s="27"/>
      <c r="I320" s="24"/>
      <c r="J320" s="27"/>
      <c r="K320" s="27"/>
      <c r="L320" s="27"/>
      <c r="M320" s="27"/>
      <c r="N320" s="27"/>
      <c r="O320" s="27"/>
      <c r="P320" s="27"/>
      <c r="Q320" s="27"/>
      <c r="R320" s="25"/>
      <c r="S320" s="25"/>
      <c r="T320" s="25"/>
      <c r="U320" s="25"/>
      <c r="V320" s="25"/>
      <c r="W320" s="26"/>
    </row>
    <row r="321" spans="1:23" ht="15" x14ac:dyDescent="0.2">
      <c r="A321" s="22">
        <v>44503</v>
      </c>
      <c r="B321" s="23"/>
      <c r="C321" s="27"/>
      <c r="D321" s="27"/>
      <c r="E321" s="27"/>
      <c r="F321" s="27"/>
      <c r="G321" s="27"/>
      <c r="H321" s="27"/>
      <c r="I321" s="24"/>
      <c r="J321" s="27"/>
      <c r="K321" s="27"/>
      <c r="L321" s="27"/>
      <c r="M321" s="27"/>
      <c r="N321" s="27"/>
      <c r="O321" s="27"/>
      <c r="P321" s="27"/>
      <c r="Q321" s="27"/>
      <c r="R321" s="25"/>
      <c r="S321" s="25"/>
      <c r="T321" s="25"/>
      <c r="U321" s="25"/>
      <c r="V321" s="25"/>
      <c r="W321" s="26"/>
    </row>
    <row r="322" spans="1:23" ht="15" x14ac:dyDescent="0.2">
      <c r="A322" s="22">
        <v>44504</v>
      </c>
      <c r="B322" s="23"/>
      <c r="C322" s="27"/>
      <c r="D322" s="27"/>
      <c r="E322" s="27"/>
      <c r="F322" s="27"/>
      <c r="G322" s="27"/>
      <c r="H322" s="27"/>
      <c r="I322" s="24"/>
      <c r="J322" s="27"/>
      <c r="K322" s="27"/>
      <c r="L322" s="27"/>
      <c r="M322" s="27"/>
      <c r="N322" s="27"/>
      <c r="O322" s="27"/>
      <c r="P322" s="27"/>
      <c r="Q322" s="27"/>
      <c r="R322" s="25"/>
      <c r="S322" s="25"/>
      <c r="T322" s="25"/>
      <c r="U322" s="25"/>
      <c r="V322" s="25"/>
      <c r="W322" s="26"/>
    </row>
    <row r="323" spans="1:23" ht="15" x14ac:dyDescent="0.2">
      <c r="A323" s="22">
        <v>44505</v>
      </c>
      <c r="B323" s="23"/>
      <c r="C323" s="27"/>
      <c r="D323" s="27"/>
      <c r="E323" s="27"/>
      <c r="F323" s="27"/>
      <c r="G323" s="27"/>
      <c r="H323" s="27"/>
      <c r="I323" s="24"/>
      <c r="J323" s="27"/>
      <c r="K323" s="27"/>
      <c r="L323" s="27"/>
      <c r="M323" s="27"/>
      <c r="N323" s="27"/>
      <c r="O323" s="27"/>
      <c r="P323" s="27"/>
      <c r="Q323" s="27"/>
      <c r="R323" s="25"/>
      <c r="S323" s="25"/>
      <c r="T323" s="25"/>
      <c r="U323" s="25"/>
      <c r="V323" s="25"/>
      <c r="W323" s="26"/>
    </row>
    <row r="324" spans="1:23" ht="15" x14ac:dyDescent="0.2">
      <c r="A324" s="22">
        <v>44506</v>
      </c>
      <c r="B324" s="23"/>
      <c r="C324" s="27"/>
      <c r="D324" s="27"/>
      <c r="E324" s="27"/>
      <c r="F324" s="27"/>
      <c r="G324" s="27"/>
      <c r="H324" s="27"/>
      <c r="I324" s="24"/>
      <c r="J324" s="27"/>
      <c r="K324" s="27"/>
      <c r="L324" s="27"/>
      <c r="M324" s="27"/>
      <c r="N324" s="27"/>
      <c r="O324" s="27"/>
      <c r="P324" s="27"/>
      <c r="Q324" s="27"/>
      <c r="R324" s="25"/>
      <c r="S324" s="25"/>
      <c r="T324" s="25"/>
      <c r="U324" s="25"/>
      <c r="V324" s="25"/>
      <c r="W324" s="26"/>
    </row>
    <row r="325" spans="1:23" ht="15" x14ac:dyDescent="0.2">
      <c r="A325" s="22">
        <v>44507</v>
      </c>
      <c r="B325" s="23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5"/>
      <c r="S325" s="25"/>
      <c r="T325" s="25"/>
      <c r="U325" s="25"/>
      <c r="V325" s="25"/>
      <c r="W325" s="26"/>
    </row>
    <row r="326" spans="1:23" ht="15" x14ac:dyDescent="0.2">
      <c r="A326" s="22">
        <v>44508</v>
      </c>
      <c r="B326" s="23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5"/>
      <c r="S326" s="25"/>
      <c r="T326" s="25"/>
      <c r="U326" s="25"/>
      <c r="V326" s="25"/>
      <c r="W326" s="26"/>
    </row>
    <row r="327" spans="1:23" ht="15" x14ac:dyDescent="0.2">
      <c r="A327" s="22">
        <v>44509</v>
      </c>
      <c r="B327" s="23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5"/>
      <c r="S327" s="25"/>
      <c r="T327" s="25"/>
      <c r="U327" s="25"/>
      <c r="V327" s="25"/>
      <c r="W327" s="26"/>
    </row>
    <row r="328" spans="1:23" ht="15" x14ac:dyDescent="0.2">
      <c r="A328" s="22">
        <v>44510</v>
      </c>
      <c r="B328" s="23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5"/>
      <c r="S328" s="25"/>
      <c r="T328" s="25"/>
      <c r="U328" s="25"/>
      <c r="V328" s="25"/>
      <c r="W328" s="26"/>
    </row>
    <row r="329" spans="1:23" ht="15" x14ac:dyDescent="0.2">
      <c r="A329" s="22">
        <v>44511</v>
      </c>
      <c r="B329" s="23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5"/>
      <c r="S329" s="25"/>
      <c r="T329" s="25"/>
      <c r="U329" s="25"/>
      <c r="V329" s="25"/>
      <c r="W329" s="26"/>
    </row>
    <row r="330" spans="1:23" ht="15" x14ac:dyDescent="0.2">
      <c r="A330" s="22">
        <v>44512</v>
      </c>
      <c r="B330" s="23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5"/>
      <c r="S330" s="25"/>
      <c r="T330" s="25"/>
      <c r="U330" s="25"/>
      <c r="V330" s="25"/>
      <c r="W330" s="26"/>
    </row>
    <row r="331" spans="1:23" ht="15" x14ac:dyDescent="0.2">
      <c r="A331" s="22">
        <v>44513</v>
      </c>
      <c r="B331" s="23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5"/>
      <c r="S331" s="25"/>
      <c r="T331" s="25"/>
      <c r="U331" s="25"/>
      <c r="V331" s="25"/>
      <c r="W331" s="26"/>
    </row>
    <row r="332" spans="1:23" ht="15" x14ac:dyDescent="0.2">
      <c r="A332" s="22">
        <v>44514</v>
      </c>
      <c r="B332" s="23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5"/>
      <c r="S332" s="25"/>
      <c r="T332" s="25"/>
      <c r="U332" s="25"/>
      <c r="V332" s="25"/>
      <c r="W332" s="26"/>
    </row>
    <row r="333" spans="1:23" ht="15" x14ac:dyDescent="0.2">
      <c r="A333" s="22">
        <v>44515</v>
      </c>
      <c r="B333" s="23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5"/>
      <c r="S333" s="25"/>
      <c r="T333" s="25"/>
      <c r="U333" s="25"/>
      <c r="V333" s="25"/>
      <c r="W333" s="26"/>
    </row>
    <row r="334" spans="1:23" ht="15" x14ac:dyDescent="0.2">
      <c r="A334" s="22">
        <v>44516</v>
      </c>
      <c r="B334" s="23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5"/>
      <c r="S334" s="25"/>
      <c r="T334" s="25"/>
      <c r="U334" s="25"/>
      <c r="V334" s="25"/>
      <c r="W334" s="26"/>
    </row>
    <row r="335" spans="1:23" ht="15" x14ac:dyDescent="0.2">
      <c r="A335" s="22">
        <v>44517</v>
      </c>
      <c r="B335" s="23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5"/>
      <c r="S335" s="25"/>
      <c r="T335" s="25"/>
      <c r="U335" s="25"/>
      <c r="V335" s="25"/>
      <c r="W335" s="26"/>
    </row>
    <row r="336" spans="1:23" ht="15" x14ac:dyDescent="0.2">
      <c r="A336" s="22">
        <v>44518</v>
      </c>
      <c r="B336" s="23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5"/>
      <c r="S336" s="25"/>
      <c r="T336" s="25"/>
      <c r="U336" s="25"/>
      <c r="V336" s="25"/>
      <c r="W336" s="26"/>
    </row>
    <row r="337" spans="1:23" ht="15" x14ac:dyDescent="0.2">
      <c r="A337" s="22">
        <v>44519</v>
      </c>
      <c r="B337" s="23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5"/>
      <c r="S337" s="25"/>
      <c r="T337" s="25"/>
      <c r="U337" s="25"/>
      <c r="V337" s="25"/>
      <c r="W337" s="26"/>
    </row>
    <row r="338" spans="1:23" ht="15" x14ac:dyDescent="0.2">
      <c r="A338" s="22">
        <v>44520</v>
      </c>
      <c r="B338" s="23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5"/>
      <c r="S338" s="25"/>
      <c r="T338" s="25"/>
      <c r="U338" s="25"/>
      <c r="V338" s="25"/>
      <c r="W338" s="26"/>
    </row>
    <row r="339" spans="1:23" ht="15" x14ac:dyDescent="0.2">
      <c r="A339" s="22">
        <v>44521</v>
      </c>
      <c r="B339" s="23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5"/>
      <c r="S339" s="25"/>
      <c r="T339" s="25"/>
      <c r="U339" s="25"/>
      <c r="V339" s="25"/>
      <c r="W339" s="26"/>
    </row>
    <row r="340" spans="1:23" ht="15" x14ac:dyDescent="0.2">
      <c r="A340" s="22">
        <v>44522</v>
      </c>
      <c r="B340" s="23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5"/>
      <c r="S340" s="25"/>
      <c r="T340" s="25"/>
      <c r="U340" s="25"/>
      <c r="V340" s="25"/>
      <c r="W340" s="26"/>
    </row>
    <row r="341" spans="1:23" ht="15" x14ac:dyDescent="0.2">
      <c r="A341" s="22">
        <v>44523</v>
      </c>
      <c r="B341" s="23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5"/>
      <c r="S341" s="25"/>
      <c r="T341" s="25"/>
      <c r="U341" s="25"/>
      <c r="V341" s="25"/>
      <c r="W341" s="26"/>
    </row>
    <row r="342" spans="1:23" ht="15" x14ac:dyDescent="0.2">
      <c r="A342" s="22">
        <v>44524</v>
      </c>
      <c r="B342" s="23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5"/>
      <c r="S342" s="25"/>
      <c r="T342" s="25"/>
      <c r="U342" s="25"/>
      <c r="V342" s="25"/>
      <c r="W342" s="26"/>
    </row>
    <row r="343" spans="1:23" ht="15" x14ac:dyDescent="0.2">
      <c r="A343" s="22">
        <v>44525</v>
      </c>
      <c r="B343" s="23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5"/>
      <c r="S343" s="25"/>
      <c r="T343" s="25"/>
      <c r="U343" s="25"/>
      <c r="V343" s="25"/>
      <c r="W343" s="26"/>
    </row>
    <row r="344" spans="1:23" ht="15" x14ac:dyDescent="0.2">
      <c r="A344" s="22">
        <v>44526</v>
      </c>
      <c r="B344" s="23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5"/>
      <c r="S344" s="25"/>
      <c r="T344" s="25"/>
      <c r="U344" s="25"/>
      <c r="V344" s="25"/>
      <c r="W344" s="26"/>
    </row>
    <row r="345" spans="1:23" ht="15" x14ac:dyDescent="0.2">
      <c r="A345" s="22">
        <v>44527</v>
      </c>
      <c r="B345" s="23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5"/>
      <c r="S345" s="25"/>
      <c r="T345" s="25"/>
      <c r="U345" s="25"/>
      <c r="V345" s="25"/>
      <c r="W345" s="26"/>
    </row>
    <row r="346" spans="1:23" ht="15" x14ac:dyDescent="0.2">
      <c r="A346" s="22">
        <v>44528</v>
      </c>
      <c r="B346" s="23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5"/>
      <c r="S346" s="25"/>
      <c r="T346" s="25"/>
      <c r="U346" s="25"/>
      <c r="V346" s="25"/>
      <c r="W346" s="26"/>
    </row>
    <row r="347" spans="1:23" ht="15" x14ac:dyDescent="0.2">
      <c r="A347" s="22">
        <v>44529</v>
      </c>
      <c r="B347" s="23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5"/>
      <c r="S347" s="25"/>
      <c r="T347" s="25"/>
      <c r="U347" s="25"/>
      <c r="V347" s="25"/>
      <c r="W347" s="26"/>
    </row>
    <row r="348" spans="1:23" ht="15" x14ac:dyDescent="0.2">
      <c r="A348" s="22">
        <v>44530</v>
      </c>
      <c r="B348" s="23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5"/>
      <c r="S348" s="25"/>
      <c r="T348" s="25"/>
      <c r="U348" s="25"/>
      <c r="V348" s="25"/>
      <c r="W348" s="26"/>
    </row>
    <row r="349" spans="1:23" ht="15" x14ac:dyDescent="0.2">
      <c r="A349" s="4" t="s">
        <v>53</v>
      </c>
      <c r="B349" s="28"/>
      <c r="C349" s="4">
        <v>1</v>
      </c>
      <c r="D349" s="4">
        <v>2</v>
      </c>
      <c r="E349" s="4">
        <v>3</v>
      </c>
      <c r="F349" s="4">
        <v>4</v>
      </c>
      <c r="G349" s="4">
        <v>5</v>
      </c>
      <c r="H349" s="4">
        <v>6</v>
      </c>
      <c r="I349" s="4">
        <v>7</v>
      </c>
      <c r="J349" s="4">
        <v>8</v>
      </c>
      <c r="K349" s="4">
        <v>9</v>
      </c>
      <c r="L349" s="4">
        <v>10</v>
      </c>
      <c r="M349" s="4">
        <v>11</v>
      </c>
      <c r="N349" s="4">
        <v>12</v>
      </c>
      <c r="O349" s="4">
        <v>13</v>
      </c>
      <c r="P349" s="4">
        <v>14</v>
      </c>
      <c r="Q349" s="4">
        <v>15</v>
      </c>
      <c r="R349" s="16" t="s">
        <v>54</v>
      </c>
      <c r="S349" s="17" t="s">
        <v>55</v>
      </c>
      <c r="T349" s="18" t="s">
        <v>56</v>
      </c>
      <c r="U349" s="19" t="s">
        <v>57</v>
      </c>
      <c r="V349" s="20" t="s">
        <v>58</v>
      </c>
      <c r="W349" s="21" t="s">
        <v>59</v>
      </c>
    </row>
    <row r="350" spans="1:23" ht="15" x14ac:dyDescent="0.2">
      <c r="A350" s="22">
        <v>44531</v>
      </c>
      <c r="B350" s="23"/>
      <c r="C350" s="24"/>
      <c r="D350" s="27"/>
      <c r="E350" s="27"/>
      <c r="F350" s="27"/>
      <c r="G350" s="27"/>
      <c r="H350" s="27"/>
      <c r="I350" s="24"/>
      <c r="J350" s="24"/>
      <c r="K350" s="27"/>
      <c r="L350" s="27"/>
      <c r="M350" s="27"/>
      <c r="N350" s="27"/>
      <c r="O350" s="27"/>
      <c r="P350" s="27"/>
      <c r="Q350" s="27"/>
      <c r="R350" s="25"/>
      <c r="S350" s="25"/>
      <c r="T350" s="25"/>
      <c r="U350" s="25"/>
      <c r="V350" s="25"/>
      <c r="W350" s="26"/>
    </row>
    <row r="351" spans="1:23" ht="15" x14ac:dyDescent="0.2">
      <c r="A351" s="22">
        <v>44532</v>
      </c>
      <c r="B351" s="23"/>
      <c r="C351" s="27"/>
      <c r="D351" s="27"/>
      <c r="E351" s="27"/>
      <c r="F351" s="27"/>
      <c r="G351" s="27"/>
      <c r="H351" s="27"/>
      <c r="I351" s="24"/>
      <c r="J351" s="27"/>
      <c r="K351" s="27"/>
      <c r="L351" s="27"/>
      <c r="M351" s="27"/>
      <c r="N351" s="27"/>
      <c r="O351" s="27"/>
      <c r="P351" s="27"/>
      <c r="Q351" s="27"/>
      <c r="R351" s="25"/>
      <c r="S351" s="25"/>
      <c r="T351" s="25"/>
      <c r="U351" s="25"/>
      <c r="V351" s="25"/>
      <c r="W351" s="26"/>
    </row>
    <row r="352" spans="1:23" ht="15" x14ac:dyDescent="0.2">
      <c r="A352" s="22">
        <v>44533</v>
      </c>
      <c r="B352" s="23"/>
      <c r="C352" s="27"/>
      <c r="D352" s="27"/>
      <c r="E352" s="27"/>
      <c r="F352" s="27"/>
      <c r="G352" s="27"/>
      <c r="H352" s="27"/>
      <c r="I352" s="24"/>
      <c r="J352" s="27"/>
      <c r="K352" s="27"/>
      <c r="L352" s="27"/>
      <c r="M352" s="27"/>
      <c r="N352" s="27"/>
      <c r="O352" s="27"/>
      <c r="P352" s="27"/>
      <c r="Q352" s="27"/>
      <c r="R352" s="25"/>
      <c r="S352" s="25"/>
      <c r="T352" s="25"/>
      <c r="U352" s="25"/>
      <c r="V352" s="25"/>
      <c r="W352" s="26"/>
    </row>
    <row r="353" spans="1:23" ht="15" x14ac:dyDescent="0.2">
      <c r="A353" s="22">
        <v>44534</v>
      </c>
      <c r="B353" s="23"/>
      <c r="C353" s="27"/>
      <c r="D353" s="27"/>
      <c r="E353" s="27"/>
      <c r="F353" s="27"/>
      <c r="G353" s="27"/>
      <c r="H353" s="27"/>
      <c r="I353" s="24"/>
      <c r="J353" s="27"/>
      <c r="K353" s="27"/>
      <c r="L353" s="27"/>
      <c r="M353" s="27"/>
      <c r="N353" s="27"/>
      <c r="O353" s="27"/>
      <c r="P353" s="27"/>
      <c r="Q353" s="27"/>
      <c r="R353" s="25"/>
      <c r="S353" s="25"/>
      <c r="T353" s="25"/>
      <c r="U353" s="25"/>
      <c r="V353" s="25"/>
      <c r="W353" s="26"/>
    </row>
    <row r="354" spans="1:23" ht="15" x14ac:dyDescent="0.2">
      <c r="A354" s="22">
        <v>44535</v>
      </c>
      <c r="B354" s="23"/>
      <c r="C354" s="27"/>
      <c r="D354" s="27"/>
      <c r="E354" s="27"/>
      <c r="F354" s="27"/>
      <c r="G354" s="27"/>
      <c r="H354" s="27"/>
      <c r="I354" s="24"/>
      <c r="J354" s="27"/>
      <c r="K354" s="27"/>
      <c r="L354" s="27"/>
      <c r="M354" s="27"/>
      <c r="N354" s="27"/>
      <c r="O354" s="27"/>
      <c r="P354" s="27"/>
      <c r="Q354" s="27"/>
      <c r="R354" s="25"/>
      <c r="S354" s="25"/>
      <c r="T354" s="25"/>
      <c r="U354" s="25"/>
      <c r="V354" s="25"/>
      <c r="W354" s="26"/>
    </row>
    <row r="355" spans="1:23" ht="15" x14ac:dyDescent="0.2">
      <c r="A355" s="22">
        <v>44536</v>
      </c>
      <c r="B355" s="23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5"/>
      <c r="S355" s="25"/>
      <c r="T355" s="25"/>
      <c r="U355" s="25"/>
      <c r="V355" s="25"/>
      <c r="W355" s="26"/>
    </row>
    <row r="356" spans="1:23" ht="15" x14ac:dyDescent="0.2">
      <c r="A356" s="22">
        <v>44537</v>
      </c>
      <c r="B356" s="23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5"/>
      <c r="S356" s="25"/>
      <c r="T356" s="25"/>
      <c r="U356" s="25"/>
      <c r="V356" s="25"/>
      <c r="W356" s="26"/>
    </row>
    <row r="357" spans="1:23" ht="15" x14ac:dyDescent="0.2">
      <c r="A357" s="22">
        <v>44538</v>
      </c>
      <c r="B357" s="23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5"/>
      <c r="S357" s="25"/>
      <c r="T357" s="25"/>
      <c r="U357" s="25"/>
      <c r="V357" s="25"/>
      <c r="W357" s="26"/>
    </row>
    <row r="358" spans="1:23" ht="15" x14ac:dyDescent="0.2">
      <c r="A358" s="22">
        <v>44539</v>
      </c>
      <c r="B358" s="23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5"/>
      <c r="S358" s="25"/>
      <c r="T358" s="25"/>
      <c r="U358" s="25"/>
      <c r="V358" s="25"/>
      <c r="W358" s="26"/>
    </row>
    <row r="359" spans="1:23" ht="15" x14ac:dyDescent="0.2">
      <c r="A359" s="22">
        <v>44540</v>
      </c>
      <c r="B359" s="23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5"/>
      <c r="S359" s="25"/>
      <c r="T359" s="25"/>
      <c r="U359" s="25"/>
      <c r="V359" s="25"/>
      <c r="W359" s="26"/>
    </row>
    <row r="360" spans="1:23" ht="15" x14ac:dyDescent="0.2">
      <c r="A360" s="22">
        <v>44541</v>
      </c>
      <c r="B360" s="23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5"/>
      <c r="S360" s="25"/>
      <c r="T360" s="25"/>
      <c r="U360" s="25"/>
      <c r="V360" s="25"/>
      <c r="W360" s="26"/>
    </row>
    <row r="361" spans="1:23" ht="15" x14ac:dyDescent="0.2">
      <c r="A361" s="22">
        <v>44542</v>
      </c>
      <c r="B361" s="23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5"/>
      <c r="S361" s="25"/>
      <c r="T361" s="25"/>
      <c r="U361" s="25"/>
      <c r="V361" s="25"/>
      <c r="W361" s="26"/>
    </row>
    <row r="362" spans="1:23" ht="15" x14ac:dyDescent="0.2">
      <c r="A362" s="22">
        <v>44543</v>
      </c>
      <c r="B362" s="23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5"/>
      <c r="S362" s="25"/>
      <c r="T362" s="25"/>
      <c r="U362" s="25"/>
      <c r="V362" s="25"/>
      <c r="W362" s="26"/>
    </row>
    <row r="363" spans="1:23" ht="15" x14ac:dyDescent="0.2">
      <c r="A363" s="22">
        <v>44544</v>
      </c>
      <c r="B363" s="23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5"/>
      <c r="S363" s="25"/>
      <c r="T363" s="25"/>
      <c r="U363" s="25"/>
      <c r="V363" s="25"/>
      <c r="W363" s="26"/>
    </row>
    <row r="364" spans="1:23" ht="15" x14ac:dyDescent="0.2">
      <c r="A364" s="22">
        <v>44545</v>
      </c>
      <c r="B364" s="23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5"/>
      <c r="S364" s="25"/>
      <c r="T364" s="25"/>
      <c r="U364" s="25"/>
      <c r="V364" s="25"/>
      <c r="W364" s="26"/>
    </row>
    <row r="365" spans="1:23" ht="15" x14ac:dyDescent="0.2">
      <c r="A365" s="22">
        <v>44546</v>
      </c>
      <c r="B365" s="23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5"/>
      <c r="S365" s="25"/>
      <c r="T365" s="25"/>
      <c r="U365" s="25"/>
      <c r="V365" s="25"/>
      <c r="W365" s="26"/>
    </row>
    <row r="366" spans="1:23" ht="15" x14ac:dyDescent="0.2">
      <c r="A366" s="22">
        <v>44547</v>
      </c>
      <c r="B366" s="23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5"/>
      <c r="S366" s="25"/>
      <c r="T366" s="25"/>
      <c r="U366" s="25"/>
      <c r="V366" s="25"/>
      <c r="W366" s="26"/>
    </row>
    <row r="367" spans="1:23" ht="15" x14ac:dyDescent="0.2">
      <c r="A367" s="22">
        <v>44548</v>
      </c>
      <c r="B367" s="23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5"/>
      <c r="S367" s="25"/>
      <c r="T367" s="25"/>
      <c r="U367" s="25"/>
      <c r="V367" s="25"/>
      <c r="W367" s="26"/>
    </row>
    <row r="368" spans="1:23" ht="15" x14ac:dyDescent="0.2">
      <c r="A368" s="22">
        <v>44549</v>
      </c>
      <c r="B368" s="23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5"/>
      <c r="S368" s="25"/>
      <c r="T368" s="25"/>
      <c r="U368" s="25"/>
      <c r="V368" s="25"/>
      <c r="W368" s="26"/>
    </row>
    <row r="369" spans="1:23" ht="15" x14ac:dyDescent="0.2">
      <c r="A369" s="22">
        <v>44550</v>
      </c>
      <c r="B369" s="23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5"/>
      <c r="S369" s="25"/>
      <c r="T369" s="25"/>
      <c r="U369" s="25"/>
      <c r="V369" s="25"/>
      <c r="W369" s="26"/>
    </row>
    <row r="370" spans="1:23" ht="15" x14ac:dyDescent="0.2">
      <c r="A370" s="22">
        <v>44551</v>
      </c>
      <c r="B370" s="23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5"/>
      <c r="S370" s="25"/>
      <c r="T370" s="25"/>
      <c r="U370" s="25"/>
      <c r="V370" s="25"/>
      <c r="W370" s="26"/>
    </row>
    <row r="371" spans="1:23" ht="15" x14ac:dyDescent="0.2">
      <c r="A371" s="22">
        <v>44552</v>
      </c>
      <c r="B371" s="23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5"/>
      <c r="S371" s="25"/>
      <c r="T371" s="25"/>
      <c r="U371" s="25"/>
      <c r="V371" s="25"/>
      <c r="W371" s="26"/>
    </row>
    <row r="372" spans="1:23" ht="15" x14ac:dyDescent="0.2">
      <c r="A372" s="22">
        <v>44553</v>
      </c>
      <c r="B372" s="23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5"/>
      <c r="S372" s="25"/>
      <c r="T372" s="25"/>
      <c r="U372" s="25"/>
      <c r="V372" s="25"/>
      <c r="W372" s="26"/>
    </row>
    <row r="373" spans="1:23" ht="15" x14ac:dyDescent="0.2">
      <c r="A373" s="22">
        <v>44554</v>
      </c>
      <c r="B373" s="23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5"/>
      <c r="S373" s="25"/>
      <c r="T373" s="25"/>
      <c r="U373" s="25"/>
      <c r="V373" s="25"/>
      <c r="W373" s="26"/>
    </row>
    <row r="374" spans="1:23" ht="15" x14ac:dyDescent="0.2">
      <c r="A374" s="22">
        <v>44555</v>
      </c>
      <c r="B374" s="23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5"/>
      <c r="S374" s="25"/>
      <c r="T374" s="25"/>
      <c r="U374" s="25"/>
      <c r="V374" s="25"/>
      <c r="W374" s="26"/>
    </row>
    <row r="375" spans="1:23" ht="15" x14ac:dyDescent="0.2">
      <c r="A375" s="22">
        <v>44556</v>
      </c>
      <c r="B375" s="23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5"/>
      <c r="S375" s="25"/>
      <c r="T375" s="25"/>
      <c r="U375" s="25"/>
      <c r="V375" s="25"/>
      <c r="W375" s="26"/>
    </row>
    <row r="376" spans="1:23" ht="15" x14ac:dyDescent="0.2">
      <c r="A376" s="22">
        <v>44557</v>
      </c>
      <c r="B376" s="23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5"/>
      <c r="S376" s="25"/>
      <c r="T376" s="25"/>
      <c r="U376" s="25"/>
      <c r="V376" s="25"/>
      <c r="W376" s="26"/>
    </row>
    <row r="377" spans="1:23" ht="15" x14ac:dyDescent="0.2">
      <c r="A377" s="22">
        <v>44558</v>
      </c>
      <c r="B377" s="23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5"/>
      <c r="S377" s="25"/>
      <c r="T377" s="25"/>
      <c r="U377" s="25"/>
      <c r="V377" s="25"/>
      <c r="W377" s="26"/>
    </row>
    <row r="378" spans="1:23" ht="15" x14ac:dyDescent="0.2">
      <c r="A378" s="22">
        <v>44559</v>
      </c>
      <c r="B378" s="23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5"/>
      <c r="S378" s="25"/>
      <c r="T378" s="25"/>
      <c r="U378" s="25"/>
      <c r="V378" s="25"/>
      <c r="W378" s="26"/>
    </row>
    <row r="379" spans="1:23" ht="15" x14ac:dyDescent="0.2">
      <c r="A379" s="22">
        <v>44560</v>
      </c>
      <c r="B379" s="23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5"/>
      <c r="S379" s="25"/>
      <c r="T379" s="25"/>
      <c r="U379" s="25"/>
      <c r="V379" s="25"/>
      <c r="W379" s="26"/>
    </row>
    <row r="380" spans="1:23" ht="15" x14ac:dyDescent="0.2">
      <c r="A380" s="22">
        <v>44561</v>
      </c>
      <c r="B380" s="23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5"/>
      <c r="S380" s="25"/>
      <c r="T380" s="25"/>
      <c r="U380" s="25"/>
      <c r="V380" s="25"/>
      <c r="W380" s="26"/>
    </row>
    <row r="381" spans="1:23" ht="12.75" x14ac:dyDescent="0.2">
      <c r="A381" s="31"/>
      <c r="W381" s="13"/>
    </row>
    <row r="382" spans="1:23" ht="12.75" x14ac:dyDescent="0.2">
      <c r="A382" s="31"/>
      <c r="W382" s="13"/>
    </row>
    <row r="383" spans="1:23" ht="12.75" x14ac:dyDescent="0.2">
      <c r="A383" s="31"/>
      <c r="W383" s="13"/>
    </row>
    <row r="384" spans="1:23" ht="12.75" x14ac:dyDescent="0.2">
      <c r="A384" s="31"/>
      <c r="W384" s="13"/>
    </row>
    <row r="385" spans="1:23" ht="12.75" x14ac:dyDescent="0.2">
      <c r="A385" s="31"/>
      <c r="W385" s="13"/>
    </row>
    <row r="386" spans="1:23" ht="12.75" x14ac:dyDescent="0.2">
      <c r="A386" s="31"/>
      <c r="W386" s="13"/>
    </row>
    <row r="387" spans="1:23" ht="12.75" x14ac:dyDescent="0.2">
      <c r="A387" s="31"/>
      <c r="W387" s="13"/>
    </row>
    <row r="388" spans="1:23" ht="12.75" x14ac:dyDescent="0.2">
      <c r="A388" s="31"/>
      <c r="W388" s="13"/>
    </row>
    <row r="389" spans="1:23" ht="12.75" x14ac:dyDescent="0.2">
      <c r="A389" s="31"/>
      <c r="W389" s="13"/>
    </row>
    <row r="390" spans="1:23" ht="12.75" x14ac:dyDescent="0.2">
      <c r="A390" s="31"/>
      <c r="W390" s="13"/>
    </row>
    <row r="391" spans="1:23" ht="12.75" x14ac:dyDescent="0.2">
      <c r="A391" s="31"/>
      <c r="W391" s="13"/>
    </row>
    <row r="392" spans="1:23" ht="12.75" x14ac:dyDescent="0.2">
      <c r="A392" s="31"/>
      <c r="W392" s="13"/>
    </row>
    <row r="393" spans="1:23" ht="12.75" x14ac:dyDescent="0.2">
      <c r="A393" s="31"/>
      <c r="W393" s="13"/>
    </row>
    <row r="394" spans="1:23" ht="12.75" x14ac:dyDescent="0.2">
      <c r="A394" s="31"/>
      <c r="W394" s="13"/>
    </row>
    <row r="395" spans="1:23" ht="12.75" x14ac:dyDescent="0.2">
      <c r="A395" s="31"/>
      <c r="W395" s="13"/>
    </row>
    <row r="396" spans="1:23" ht="12.75" x14ac:dyDescent="0.2">
      <c r="A396" s="31"/>
      <c r="W396" s="13"/>
    </row>
    <row r="397" spans="1:23" ht="12.75" x14ac:dyDescent="0.2">
      <c r="A397" s="31"/>
      <c r="W397" s="13"/>
    </row>
    <row r="398" spans="1:23" ht="12.75" x14ac:dyDescent="0.2">
      <c r="A398" s="31"/>
      <c r="W398" s="13"/>
    </row>
    <row r="399" spans="1:23" ht="12.75" x14ac:dyDescent="0.2">
      <c r="A399" s="31"/>
      <c r="W399" s="13"/>
    </row>
    <row r="400" spans="1:23" ht="12.75" x14ac:dyDescent="0.2">
      <c r="A400" s="31"/>
      <c r="W400" s="13"/>
    </row>
    <row r="401" spans="1:23" ht="12.75" x14ac:dyDescent="0.2">
      <c r="A401" s="31"/>
      <c r="W401" s="13"/>
    </row>
    <row r="402" spans="1:23" ht="12.75" x14ac:dyDescent="0.2">
      <c r="A402" s="31"/>
      <c r="W402" s="13"/>
    </row>
    <row r="403" spans="1:23" ht="12.75" x14ac:dyDescent="0.2">
      <c r="A403" s="31"/>
      <c r="W403" s="13"/>
    </row>
    <row r="404" spans="1:23" ht="12.75" x14ac:dyDescent="0.2">
      <c r="A404" s="31"/>
      <c r="W404" s="13"/>
    </row>
    <row r="405" spans="1:23" ht="12.75" x14ac:dyDescent="0.2">
      <c r="A405" s="31"/>
      <c r="W405" s="13"/>
    </row>
    <row r="406" spans="1:23" ht="12.75" x14ac:dyDescent="0.2">
      <c r="A406" s="31"/>
      <c r="W406" s="13"/>
    </row>
    <row r="407" spans="1:23" ht="12.75" x14ac:dyDescent="0.2">
      <c r="A407" s="31"/>
      <c r="W407" s="13"/>
    </row>
    <row r="408" spans="1:23" ht="12.75" x14ac:dyDescent="0.2">
      <c r="A408" s="31"/>
      <c r="W408" s="13"/>
    </row>
    <row r="409" spans="1:23" ht="12.75" x14ac:dyDescent="0.2">
      <c r="A409" s="31"/>
      <c r="W409" s="13"/>
    </row>
    <row r="410" spans="1:23" ht="12.75" x14ac:dyDescent="0.2">
      <c r="A410" s="31"/>
      <c r="W410" s="13"/>
    </row>
    <row r="411" spans="1:23" ht="12.75" x14ac:dyDescent="0.2">
      <c r="A411" s="31"/>
      <c r="W411" s="13"/>
    </row>
    <row r="412" spans="1:23" ht="12.75" x14ac:dyDescent="0.2">
      <c r="A412" s="31"/>
      <c r="W412" s="13"/>
    </row>
    <row r="413" spans="1:23" ht="12.75" x14ac:dyDescent="0.2">
      <c r="A413" s="31"/>
      <c r="W413" s="13"/>
    </row>
    <row r="414" spans="1:23" ht="12.75" x14ac:dyDescent="0.2">
      <c r="A414" s="31"/>
      <c r="W414" s="13"/>
    </row>
    <row r="415" spans="1:23" ht="12.75" x14ac:dyDescent="0.2">
      <c r="A415" s="31"/>
      <c r="W415" s="13"/>
    </row>
    <row r="416" spans="1:23" ht="12.75" x14ac:dyDescent="0.2">
      <c r="A416" s="31"/>
      <c r="W416" s="13"/>
    </row>
    <row r="417" spans="1:23" ht="12.75" x14ac:dyDescent="0.2">
      <c r="A417" s="31"/>
      <c r="W417" s="13"/>
    </row>
    <row r="418" spans="1:23" ht="12.75" x14ac:dyDescent="0.2">
      <c r="A418" s="31"/>
      <c r="W418" s="13"/>
    </row>
    <row r="419" spans="1:23" ht="12.75" x14ac:dyDescent="0.2">
      <c r="A419" s="31"/>
      <c r="W419" s="13"/>
    </row>
    <row r="420" spans="1:23" ht="12.75" x14ac:dyDescent="0.2">
      <c r="A420" s="31"/>
      <c r="W420" s="13"/>
    </row>
    <row r="421" spans="1:23" ht="12.75" x14ac:dyDescent="0.2">
      <c r="A421" s="31"/>
      <c r="W421" s="13"/>
    </row>
    <row r="422" spans="1:23" ht="12.75" x14ac:dyDescent="0.2">
      <c r="A422" s="31"/>
      <c r="W422" s="13"/>
    </row>
    <row r="423" spans="1:23" ht="12.75" x14ac:dyDescent="0.2">
      <c r="A423" s="31"/>
      <c r="W423" s="13"/>
    </row>
    <row r="424" spans="1:23" ht="12.75" x14ac:dyDescent="0.2">
      <c r="A424" s="31"/>
      <c r="W424" s="13"/>
    </row>
    <row r="425" spans="1:23" ht="12.75" x14ac:dyDescent="0.2">
      <c r="A425" s="31"/>
      <c r="W425" s="13"/>
    </row>
    <row r="426" spans="1:23" ht="12.75" x14ac:dyDescent="0.2">
      <c r="A426" s="31"/>
      <c r="W426" s="13"/>
    </row>
    <row r="427" spans="1:23" ht="12.75" x14ac:dyDescent="0.2">
      <c r="A427" s="31"/>
      <c r="W427" s="13"/>
    </row>
    <row r="428" spans="1:23" ht="12.75" x14ac:dyDescent="0.2">
      <c r="A428" s="31"/>
      <c r="W428" s="13"/>
    </row>
    <row r="429" spans="1:23" ht="12.75" x14ac:dyDescent="0.2">
      <c r="A429" s="31"/>
      <c r="W429" s="13"/>
    </row>
    <row r="430" spans="1:23" ht="12.75" x14ac:dyDescent="0.2">
      <c r="A430" s="31"/>
      <c r="W430" s="13"/>
    </row>
    <row r="431" spans="1:23" ht="12.75" x14ac:dyDescent="0.2">
      <c r="A431" s="31"/>
      <c r="W431" s="13"/>
    </row>
    <row r="432" spans="1:23" ht="12.75" x14ac:dyDescent="0.2">
      <c r="A432" s="31"/>
      <c r="W432" s="13"/>
    </row>
    <row r="433" spans="1:23" ht="12.75" x14ac:dyDescent="0.2">
      <c r="A433" s="31"/>
      <c r="W433" s="13"/>
    </row>
    <row r="434" spans="1:23" ht="12.75" x14ac:dyDescent="0.2">
      <c r="A434" s="31"/>
      <c r="W434" s="13"/>
    </row>
    <row r="435" spans="1:23" ht="12.75" x14ac:dyDescent="0.2">
      <c r="A435" s="31"/>
      <c r="W435" s="13"/>
    </row>
    <row r="436" spans="1:23" ht="12.75" x14ac:dyDescent="0.2">
      <c r="A436" s="31"/>
      <c r="W436" s="13"/>
    </row>
    <row r="437" spans="1:23" ht="12.75" x14ac:dyDescent="0.2">
      <c r="A437" s="31"/>
      <c r="W437" s="13"/>
    </row>
    <row r="438" spans="1:23" ht="12.75" x14ac:dyDescent="0.2">
      <c r="A438" s="31"/>
      <c r="W438" s="13"/>
    </row>
    <row r="439" spans="1:23" ht="12.75" x14ac:dyDescent="0.2">
      <c r="A439" s="31"/>
      <c r="W439" s="13"/>
    </row>
    <row r="440" spans="1:23" ht="12.75" x14ac:dyDescent="0.2">
      <c r="A440" s="31"/>
      <c r="W440" s="13"/>
    </row>
    <row r="441" spans="1:23" ht="12.75" x14ac:dyDescent="0.2">
      <c r="A441" s="31"/>
      <c r="W441" s="13"/>
    </row>
    <row r="442" spans="1:23" ht="12.75" x14ac:dyDescent="0.2">
      <c r="A442" s="31"/>
      <c r="W442" s="13"/>
    </row>
    <row r="443" spans="1:23" ht="12.75" x14ac:dyDescent="0.2">
      <c r="A443" s="31"/>
      <c r="W443" s="13"/>
    </row>
    <row r="444" spans="1:23" ht="12.75" x14ac:dyDescent="0.2">
      <c r="A444" s="31"/>
      <c r="W444" s="13"/>
    </row>
    <row r="445" spans="1:23" ht="12.75" x14ac:dyDescent="0.2">
      <c r="A445" s="31"/>
      <c r="W445" s="13"/>
    </row>
    <row r="446" spans="1:23" ht="12.75" x14ac:dyDescent="0.2">
      <c r="A446" s="31"/>
      <c r="W446" s="13"/>
    </row>
    <row r="447" spans="1:23" ht="12.75" x14ac:dyDescent="0.2">
      <c r="A447" s="31"/>
      <c r="W447" s="13"/>
    </row>
    <row r="448" spans="1:23" ht="12.75" x14ac:dyDescent="0.2">
      <c r="A448" s="31"/>
      <c r="W448" s="13"/>
    </row>
    <row r="449" spans="1:23" ht="12.75" x14ac:dyDescent="0.2">
      <c r="A449" s="31"/>
      <c r="W449" s="13"/>
    </row>
    <row r="450" spans="1:23" ht="12.75" x14ac:dyDescent="0.2">
      <c r="A450" s="31"/>
      <c r="W450" s="13"/>
    </row>
    <row r="451" spans="1:23" ht="12.75" x14ac:dyDescent="0.2">
      <c r="A451" s="31"/>
      <c r="W451" s="13"/>
    </row>
    <row r="452" spans="1:23" ht="12.75" x14ac:dyDescent="0.2">
      <c r="A452" s="31"/>
      <c r="W452" s="13"/>
    </row>
    <row r="453" spans="1:23" ht="12.75" x14ac:dyDescent="0.2">
      <c r="A453" s="31"/>
      <c r="W453" s="13"/>
    </row>
    <row r="454" spans="1:23" ht="12.75" x14ac:dyDescent="0.2">
      <c r="A454" s="31"/>
      <c r="W454" s="13"/>
    </row>
    <row r="455" spans="1:23" ht="12.75" x14ac:dyDescent="0.2">
      <c r="A455" s="31"/>
      <c r="W455" s="13"/>
    </row>
    <row r="456" spans="1:23" ht="12.75" x14ac:dyDescent="0.2">
      <c r="A456" s="31"/>
      <c r="W456" s="13"/>
    </row>
    <row r="457" spans="1:23" ht="12.75" x14ac:dyDescent="0.2">
      <c r="A457" s="31"/>
      <c r="W457" s="13"/>
    </row>
    <row r="458" spans="1:23" ht="12.75" x14ac:dyDescent="0.2">
      <c r="A458" s="31"/>
      <c r="W458" s="13"/>
    </row>
    <row r="459" spans="1:23" ht="12.75" x14ac:dyDescent="0.2">
      <c r="A459" s="31"/>
      <c r="W459" s="13"/>
    </row>
    <row r="460" spans="1:23" ht="12.75" x14ac:dyDescent="0.2">
      <c r="A460" s="31"/>
      <c r="W460" s="13"/>
    </row>
    <row r="461" spans="1:23" ht="12.75" x14ac:dyDescent="0.2">
      <c r="A461" s="31"/>
      <c r="W461" s="13"/>
    </row>
    <row r="462" spans="1:23" ht="12.75" x14ac:dyDescent="0.2">
      <c r="A462" s="31"/>
      <c r="W462" s="13"/>
    </row>
    <row r="463" spans="1:23" ht="12.75" x14ac:dyDescent="0.2">
      <c r="A463" s="31"/>
      <c r="W463" s="13"/>
    </row>
    <row r="464" spans="1:23" ht="12.75" x14ac:dyDescent="0.2">
      <c r="A464" s="31"/>
      <c r="W464" s="13"/>
    </row>
    <row r="465" spans="1:23" ht="12.75" x14ac:dyDescent="0.2">
      <c r="A465" s="31"/>
      <c r="W465" s="13"/>
    </row>
    <row r="466" spans="1:23" ht="12.75" x14ac:dyDescent="0.2">
      <c r="A466" s="31"/>
      <c r="W466" s="13"/>
    </row>
    <row r="467" spans="1:23" ht="12.75" x14ac:dyDescent="0.2">
      <c r="A467" s="31"/>
      <c r="W467" s="13"/>
    </row>
    <row r="468" spans="1:23" ht="12.75" x14ac:dyDescent="0.2">
      <c r="A468" s="31"/>
      <c r="W468" s="13"/>
    </row>
    <row r="469" spans="1:23" ht="12.75" x14ac:dyDescent="0.2">
      <c r="A469" s="31"/>
      <c r="W469" s="13"/>
    </row>
    <row r="470" spans="1:23" ht="12.75" x14ac:dyDescent="0.2">
      <c r="A470" s="31"/>
      <c r="W470" s="13"/>
    </row>
    <row r="471" spans="1:23" ht="12.75" x14ac:dyDescent="0.2">
      <c r="A471" s="31"/>
      <c r="W471" s="13"/>
    </row>
    <row r="472" spans="1:23" ht="12.75" x14ac:dyDescent="0.2">
      <c r="A472" s="31"/>
      <c r="W472" s="13"/>
    </row>
    <row r="473" spans="1:23" ht="12.75" x14ac:dyDescent="0.2">
      <c r="A473" s="31"/>
      <c r="W473" s="13"/>
    </row>
    <row r="474" spans="1:23" ht="12.75" x14ac:dyDescent="0.2">
      <c r="A474" s="31"/>
      <c r="W474" s="13"/>
    </row>
    <row r="475" spans="1:23" ht="12.75" x14ac:dyDescent="0.2">
      <c r="A475" s="31"/>
      <c r="W475" s="13"/>
    </row>
    <row r="476" spans="1:23" ht="12.75" x14ac:dyDescent="0.2">
      <c r="A476" s="31"/>
      <c r="W476" s="13"/>
    </row>
    <row r="477" spans="1:23" ht="12.75" x14ac:dyDescent="0.2">
      <c r="A477" s="31"/>
      <c r="W477" s="13"/>
    </row>
    <row r="478" spans="1:23" ht="12.75" x14ac:dyDescent="0.2">
      <c r="A478" s="31"/>
      <c r="W478" s="13"/>
    </row>
    <row r="479" spans="1:23" ht="12.75" x14ac:dyDescent="0.2">
      <c r="A479" s="31"/>
      <c r="W479" s="13"/>
    </row>
    <row r="480" spans="1:23" ht="12.75" x14ac:dyDescent="0.2">
      <c r="A480" s="31"/>
      <c r="W480" s="13"/>
    </row>
    <row r="481" spans="1:23" ht="12.75" x14ac:dyDescent="0.2">
      <c r="A481" s="31"/>
      <c r="W481" s="13"/>
    </row>
    <row r="482" spans="1:23" ht="12.75" x14ac:dyDescent="0.2">
      <c r="A482" s="31"/>
      <c r="W482" s="13"/>
    </row>
    <row r="483" spans="1:23" ht="12.75" x14ac:dyDescent="0.2">
      <c r="A483" s="31"/>
      <c r="W483" s="13"/>
    </row>
    <row r="484" spans="1:23" ht="12.75" x14ac:dyDescent="0.2">
      <c r="A484" s="31"/>
      <c r="W484" s="13"/>
    </row>
    <row r="485" spans="1:23" ht="12.75" x14ac:dyDescent="0.2">
      <c r="A485" s="31"/>
      <c r="W485" s="13"/>
    </row>
    <row r="486" spans="1:23" ht="12.75" x14ac:dyDescent="0.2">
      <c r="A486" s="31"/>
      <c r="W486" s="13"/>
    </row>
    <row r="487" spans="1:23" ht="12.75" x14ac:dyDescent="0.2">
      <c r="A487" s="31"/>
      <c r="W487" s="13"/>
    </row>
    <row r="488" spans="1:23" ht="12.75" x14ac:dyDescent="0.2">
      <c r="A488" s="31"/>
      <c r="W488" s="13"/>
    </row>
    <row r="489" spans="1:23" ht="12.75" x14ac:dyDescent="0.2">
      <c r="A489" s="31"/>
      <c r="W489" s="13"/>
    </row>
    <row r="490" spans="1:23" ht="12.75" x14ac:dyDescent="0.2">
      <c r="A490" s="31"/>
      <c r="W490" s="13"/>
    </row>
    <row r="491" spans="1:23" ht="12.75" x14ac:dyDescent="0.2">
      <c r="A491" s="31"/>
      <c r="W491" s="13"/>
    </row>
    <row r="492" spans="1:23" ht="12.75" x14ac:dyDescent="0.2">
      <c r="A492" s="31"/>
      <c r="W492" s="13"/>
    </row>
    <row r="493" spans="1:23" ht="12.75" x14ac:dyDescent="0.2">
      <c r="A493" s="31"/>
      <c r="W493" s="13"/>
    </row>
    <row r="494" spans="1:23" ht="12.75" x14ac:dyDescent="0.2">
      <c r="A494" s="31"/>
      <c r="W494" s="13"/>
    </row>
    <row r="495" spans="1:23" ht="12.75" x14ac:dyDescent="0.2">
      <c r="A495" s="31"/>
      <c r="W495" s="13"/>
    </row>
    <row r="496" spans="1:23" ht="12.75" x14ac:dyDescent="0.2">
      <c r="A496" s="31"/>
      <c r="W496" s="13"/>
    </row>
    <row r="497" spans="1:23" ht="12.75" x14ac:dyDescent="0.2">
      <c r="A497" s="31"/>
      <c r="W497" s="13"/>
    </row>
    <row r="498" spans="1:23" ht="12.75" x14ac:dyDescent="0.2">
      <c r="A498" s="31"/>
      <c r="W498" s="13"/>
    </row>
    <row r="499" spans="1:23" ht="12.75" x14ac:dyDescent="0.2">
      <c r="A499" s="31"/>
      <c r="W499" s="13"/>
    </row>
    <row r="500" spans="1:23" ht="12.75" x14ac:dyDescent="0.2">
      <c r="A500" s="31"/>
      <c r="W500" s="13"/>
    </row>
    <row r="501" spans="1:23" ht="12.75" x14ac:dyDescent="0.2">
      <c r="A501" s="31"/>
      <c r="W501" s="13"/>
    </row>
    <row r="502" spans="1:23" ht="12.75" x14ac:dyDescent="0.2">
      <c r="A502" s="31"/>
      <c r="W502" s="13"/>
    </row>
    <row r="503" spans="1:23" ht="12.75" x14ac:dyDescent="0.2">
      <c r="A503" s="31"/>
      <c r="W503" s="13"/>
    </row>
    <row r="504" spans="1:23" ht="12.75" x14ac:dyDescent="0.2">
      <c r="A504" s="31"/>
      <c r="W504" s="13"/>
    </row>
    <row r="505" spans="1:23" ht="12.75" x14ac:dyDescent="0.2">
      <c r="A505" s="31"/>
      <c r="W505" s="13"/>
    </row>
    <row r="506" spans="1:23" ht="12.75" x14ac:dyDescent="0.2">
      <c r="A506" s="31"/>
      <c r="W506" s="13"/>
    </row>
    <row r="507" spans="1:23" ht="12.75" x14ac:dyDescent="0.2">
      <c r="A507" s="31"/>
      <c r="W507" s="13"/>
    </row>
    <row r="508" spans="1:23" ht="12.75" x14ac:dyDescent="0.2">
      <c r="A508" s="31"/>
      <c r="W508" s="13"/>
    </row>
    <row r="509" spans="1:23" ht="12.75" x14ac:dyDescent="0.2">
      <c r="A509" s="31"/>
      <c r="W509" s="13"/>
    </row>
    <row r="510" spans="1:23" ht="12.75" x14ac:dyDescent="0.2">
      <c r="A510" s="31"/>
      <c r="W510" s="13"/>
    </row>
    <row r="511" spans="1:23" ht="12.75" x14ac:dyDescent="0.2">
      <c r="A511" s="31"/>
      <c r="W511" s="13"/>
    </row>
    <row r="512" spans="1:23" ht="12.75" x14ac:dyDescent="0.2">
      <c r="A512" s="31"/>
      <c r="W512" s="13"/>
    </row>
    <row r="513" spans="1:23" ht="12.75" x14ac:dyDescent="0.2">
      <c r="A513" s="31"/>
      <c r="W513" s="13"/>
    </row>
    <row r="514" spans="1:23" ht="12.75" x14ac:dyDescent="0.2">
      <c r="A514" s="31"/>
      <c r="W514" s="13"/>
    </row>
    <row r="515" spans="1:23" ht="12.75" x14ac:dyDescent="0.2">
      <c r="A515" s="31"/>
      <c r="W515" s="13"/>
    </row>
    <row r="516" spans="1:23" ht="12.75" x14ac:dyDescent="0.2">
      <c r="A516" s="31"/>
      <c r="W516" s="13"/>
    </row>
    <row r="517" spans="1:23" ht="12.75" x14ac:dyDescent="0.2">
      <c r="A517" s="31"/>
      <c r="W517" s="13"/>
    </row>
    <row r="518" spans="1:23" ht="12.75" x14ac:dyDescent="0.2">
      <c r="A518" s="31"/>
      <c r="W518" s="13"/>
    </row>
    <row r="519" spans="1:23" ht="12.75" x14ac:dyDescent="0.2">
      <c r="A519" s="31"/>
      <c r="W519" s="13"/>
    </row>
    <row r="520" spans="1:23" ht="12.75" x14ac:dyDescent="0.2">
      <c r="A520" s="31"/>
      <c r="W520" s="13"/>
    </row>
    <row r="521" spans="1:23" ht="12.75" x14ac:dyDescent="0.2">
      <c r="A521" s="31"/>
      <c r="W521" s="13"/>
    </row>
    <row r="522" spans="1:23" ht="12.75" x14ac:dyDescent="0.2">
      <c r="A522" s="31"/>
      <c r="W522" s="13"/>
    </row>
    <row r="523" spans="1:23" ht="12.75" x14ac:dyDescent="0.2">
      <c r="A523" s="31"/>
      <c r="W523" s="13"/>
    </row>
    <row r="524" spans="1:23" ht="12.75" x14ac:dyDescent="0.2">
      <c r="A524" s="31"/>
      <c r="W524" s="13"/>
    </row>
    <row r="525" spans="1:23" ht="12.75" x14ac:dyDescent="0.2">
      <c r="A525" s="31"/>
      <c r="W525" s="13"/>
    </row>
    <row r="526" spans="1:23" ht="12.75" x14ac:dyDescent="0.2">
      <c r="A526" s="31"/>
      <c r="W526" s="13"/>
    </row>
    <row r="527" spans="1:23" ht="12.75" x14ac:dyDescent="0.2">
      <c r="A527" s="31"/>
      <c r="W527" s="13"/>
    </row>
    <row r="528" spans="1:23" ht="12.75" x14ac:dyDescent="0.2">
      <c r="A528" s="31"/>
      <c r="W528" s="13"/>
    </row>
    <row r="529" spans="1:23" ht="12.75" x14ac:dyDescent="0.2">
      <c r="A529" s="31"/>
      <c r="W529" s="13"/>
    </row>
    <row r="530" spans="1:23" ht="12.75" x14ac:dyDescent="0.2">
      <c r="A530" s="31"/>
      <c r="W530" s="13"/>
    </row>
    <row r="531" spans="1:23" ht="12.75" x14ac:dyDescent="0.2">
      <c r="A531" s="31"/>
      <c r="W531" s="13"/>
    </row>
    <row r="532" spans="1:23" ht="12.75" x14ac:dyDescent="0.2">
      <c r="A532" s="31"/>
      <c r="W532" s="13"/>
    </row>
    <row r="533" spans="1:23" ht="12.75" x14ac:dyDescent="0.2">
      <c r="A533" s="31"/>
      <c r="W533" s="13"/>
    </row>
    <row r="534" spans="1:23" ht="12.75" x14ac:dyDescent="0.2">
      <c r="A534" s="31"/>
      <c r="W534" s="13"/>
    </row>
    <row r="535" spans="1:23" ht="12.75" x14ac:dyDescent="0.2">
      <c r="A535" s="31"/>
      <c r="W535" s="13"/>
    </row>
    <row r="536" spans="1:23" ht="12.75" x14ac:dyDescent="0.2">
      <c r="A536" s="31"/>
      <c r="W536" s="13"/>
    </row>
    <row r="537" spans="1:23" ht="12.75" x14ac:dyDescent="0.2">
      <c r="A537" s="31"/>
      <c r="W537" s="13"/>
    </row>
    <row r="538" spans="1:23" ht="12.75" x14ac:dyDescent="0.2">
      <c r="A538" s="31"/>
      <c r="W538" s="13"/>
    </row>
    <row r="539" spans="1:23" ht="12.75" x14ac:dyDescent="0.2">
      <c r="A539" s="31"/>
      <c r="W539" s="13"/>
    </row>
    <row r="540" spans="1:23" ht="12.75" x14ac:dyDescent="0.2">
      <c r="A540" s="31"/>
      <c r="W540" s="13"/>
    </row>
    <row r="541" spans="1:23" ht="12.75" x14ac:dyDescent="0.2">
      <c r="A541" s="31"/>
      <c r="W541" s="13"/>
    </row>
    <row r="542" spans="1:23" ht="12.75" x14ac:dyDescent="0.2">
      <c r="A542" s="31"/>
      <c r="W542" s="13"/>
    </row>
    <row r="543" spans="1:23" ht="12.75" x14ac:dyDescent="0.2">
      <c r="A543" s="31"/>
      <c r="W543" s="13"/>
    </row>
    <row r="544" spans="1:23" ht="12.75" x14ac:dyDescent="0.2">
      <c r="A544" s="31"/>
      <c r="W544" s="13"/>
    </row>
    <row r="545" spans="1:23" ht="12.75" x14ac:dyDescent="0.2">
      <c r="A545" s="31"/>
      <c r="W545" s="13"/>
    </row>
    <row r="546" spans="1:23" ht="12.75" x14ac:dyDescent="0.2">
      <c r="A546" s="31"/>
      <c r="W546" s="13"/>
    </row>
    <row r="547" spans="1:23" ht="12.75" x14ac:dyDescent="0.2">
      <c r="A547" s="31"/>
      <c r="W547" s="13"/>
    </row>
    <row r="548" spans="1:23" ht="12.75" x14ac:dyDescent="0.2">
      <c r="A548" s="31"/>
      <c r="W548" s="13"/>
    </row>
    <row r="549" spans="1:23" ht="12.75" x14ac:dyDescent="0.2">
      <c r="A549" s="31"/>
      <c r="W549" s="13"/>
    </row>
    <row r="550" spans="1:23" ht="12.75" x14ac:dyDescent="0.2">
      <c r="A550" s="31"/>
      <c r="W550" s="13"/>
    </row>
    <row r="551" spans="1:23" ht="12.75" x14ac:dyDescent="0.2">
      <c r="A551" s="31"/>
      <c r="W551" s="13"/>
    </row>
    <row r="552" spans="1:23" ht="12.75" x14ac:dyDescent="0.2">
      <c r="A552" s="31"/>
      <c r="W552" s="13"/>
    </row>
    <row r="553" spans="1:23" ht="12.75" x14ac:dyDescent="0.2">
      <c r="A553" s="31"/>
      <c r="W553" s="13"/>
    </row>
    <row r="554" spans="1:23" ht="12.75" x14ac:dyDescent="0.2">
      <c r="A554" s="31"/>
      <c r="W554" s="13"/>
    </row>
    <row r="555" spans="1:23" ht="12.75" x14ac:dyDescent="0.2">
      <c r="A555" s="31"/>
      <c r="W555" s="13"/>
    </row>
    <row r="556" spans="1:23" ht="12.75" x14ac:dyDescent="0.2">
      <c r="A556" s="31"/>
      <c r="W556" s="13"/>
    </row>
    <row r="557" spans="1:23" ht="12.75" x14ac:dyDescent="0.2">
      <c r="A557" s="31"/>
      <c r="W557" s="13"/>
    </row>
    <row r="558" spans="1:23" ht="12.75" x14ac:dyDescent="0.2">
      <c r="A558" s="31"/>
      <c r="W558" s="13"/>
    </row>
    <row r="559" spans="1:23" ht="12.75" x14ac:dyDescent="0.2">
      <c r="A559" s="31"/>
      <c r="W559" s="13"/>
    </row>
    <row r="560" spans="1:23" ht="12.75" x14ac:dyDescent="0.2">
      <c r="A560" s="31"/>
      <c r="W560" s="13"/>
    </row>
    <row r="561" spans="1:23" ht="12.75" x14ac:dyDescent="0.2">
      <c r="A561" s="31"/>
      <c r="W561" s="13"/>
    </row>
    <row r="562" spans="1:23" ht="12.75" x14ac:dyDescent="0.2">
      <c r="A562" s="31"/>
      <c r="W562" s="13"/>
    </row>
    <row r="563" spans="1:23" ht="12.75" x14ac:dyDescent="0.2">
      <c r="A563" s="31"/>
      <c r="W563" s="13"/>
    </row>
    <row r="564" spans="1:23" ht="12.75" x14ac:dyDescent="0.2">
      <c r="A564" s="31"/>
      <c r="W564" s="13"/>
    </row>
    <row r="565" spans="1:23" ht="12.75" x14ac:dyDescent="0.2">
      <c r="A565" s="31"/>
      <c r="W565" s="13"/>
    </row>
    <row r="566" spans="1:23" ht="12.75" x14ac:dyDescent="0.2">
      <c r="A566" s="31"/>
      <c r="W566" s="13"/>
    </row>
    <row r="567" spans="1:23" ht="12.75" x14ac:dyDescent="0.2">
      <c r="A567" s="31"/>
      <c r="W567" s="13"/>
    </row>
    <row r="568" spans="1:23" ht="12.75" x14ac:dyDescent="0.2">
      <c r="A568" s="31"/>
      <c r="W568" s="13"/>
    </row>
    <row r="569" spans="1:23" ht="12.75" x14ac:dyDescent="0.2">
      <c r="A569" s="31"/>
      <c r="W569" s="13"/>
    </row>
    <row r="570" spans="1:23" ht="12.75" x14ac:dyDescent="0.2">
      <c r="A570" s="31"/>
      <c r="W570" s="13"/>
    </row>
    <row r="571" spans="1:23" ht="12.75" x14ac:dyDescent="0.2">
      <c r="A571" s="31"/>
      <c r="W571" s="13"/>
    </row>
    <row r="572" spans="1:23" ht="12.75" x14ac:dyDescent="0.2">
      <c r="A572" s="31"/>
      <c r="W572" s="13"/>
    </row>
    <row r="573" spans="1:23" ht="12.75" x14ac:dyDescent="0.2">
      <c r="A573" s="31"/>
      <c r="W573" s="13"/>
    </row>
    <row r="574" spans="1:23" ht="12.75" x14ac:dyDescent="0.2">
      <c r="A574" s="31"/>
      <c r="W574" s="13"/>
    </row>
    <row r="575" spans="1:23" ht="12.75" x14ac:dyDescent="0.2">
      <c r="A575" s="31"/>
      <c r="W575" s="13"/>
    </row>
    <row r="576" spans="1:23" ht="12.75" x14ac:dyDescent="0.2">
      <c r="A576" s="31"/>
      <c r="W576" s="13"/>
    </row>
    <row r="577" spans="1:23" ht="12.75" x14ac:dyDescent="0.2">
      <c r="A577" s="31"/>
      <c r="W577" s="13"/>
    </row>
    <row r="578" spans="1:23" ht="12.75" x14ac:dyDescent="0.2">
      <c r="A578" s="31"/>
      <c r="W578" s="13"/>
    </row>
    <row r="579" spans="1:23" ht="12.75" x14ac:dyDescent="0.2">
      <c r="A579" s="31"/>
      <c r="W579" s="13"/>
    </row>
    <row r="580" spans="1:23" ht="12.75" x14ac:dyDescent="0.2">
      <c r="A580" s="31"/>
      <c r="W580" s="13"/>
    </row>
    <row r="581" spans="1:23" ht="12.75" x14ac:dyDescent="0.2">
      <c r="A581" s="31"/>
      <c r="W581" s="13"/>
    </row>
    <row r="582" spans="1:23" ht="12.75" x14ac:dyDescent="0.2">
      <c r="A582" s="31"/>
      <c r="W582" s="13"/>
    </row>
    <row r="583" spans="1:23" ht="12.75" x14ac:dyDescent="0.2">
      <c r="A583" s="31"/>
      <c r="W583" s="13"/>
    </row>
    <row r="584" spans="1:23" ht="12.75" x14ac:dyDescent="0.2">
      <c r="A584" s="31"/>
      <c r="W584" s="13"/>
    </row>
    <row r="585" spans="1:23" ht="12.75" x14ac:dyDescent="0.2">
      <c r="A585" s="31"/>
      <c r="W585" s="13"/>
    </row>
    <row r="586" spans="1:23" ht="12.75" x14ac:dyDescent="0.2">
      <c r="A586" s="31"/>
      <c r="W586" s="13"/>
    </row>
    <row r="587" spans="1:23" ht="12.75" x14ac:dyDescent="0.2">
      <c r="A587" s="31"/>
      <c r="W587" s="13"/>
    </row>
    <row r="588" spans="1:23" ht="12.75" x14ac:dyDescent="0.2">
      <c r="A588" s="31"/>
      <c r="W588" s="13"/>
    </row>
    <row r="589" spans="1:23" ht="12.75" x14ac:dyDescent="0.2">
      <c r="A589" s="31"/>
      <c r="W589" s="13"/>
    </row>
    <row r="590" spans="1:23" ht="12.75" x14ac:dyDescent="0.2">
      <c r="A590" s="31"/>
      <c r="W590" s="13"/>
    </row>
    <row r="591" spans="1:23" ht="12.75" x14ac:dyDescent="0.2">
      <c r="A591" s="31"/>
      <c r="W591" s="13"/>
    </row>
    <row r="592" spans="1:23" ht="12.75" x14ac:dyDescent="0.2">
      <c r="A592" s="31"/>
      <c r="W592" s="13"/>
    </row>
    <row r="593" spans="1:23" ht="12.75" x14ac:dyDescent="0.2">
      <c r="A593" s="31"/>
      <c r="W593" s="13"/>
    </row>
    <row r="594" spans="1:23" ht="12.75" x14ac:dyDescent="0.2">
      <c r="A594" s="31"/>
      <c r="W594" s="13"/>
    </row>
    <row r="595" spans="1:23" ht="12.75" x14ac:dyDescent="0.2">
      <c r="A595" s="31"/>
      <c r="W595" s="13"/>
    </row>
    <row r="596" spans="1:23" ht="12.75" x14ac:dyDescent="0.2">
      <c r="A596" s="31"/>
      <c r="W596" s="13"/>
    </row>
    <row r="597" spans="1:23" ht="12.75" x14ac:dyDescent="0.2">
      <c r="A597" s="31"/>
      <c r="W597" s="13"/>
    </row>
    <row r="598" spans="1:23" ht="12.75" x14ac:dyDescent="0.2">
      <c r="A598" s="31"/>
      <c r="W598" s="13"/>
    </row>
    <row r="599" spans="1:23" ht="12.75" x14ac:dyDescent="0.2">
      <c r="A599" s="31"/>
      <c r="W599" s="13"/>
    </row>
    <row r="600" spans="1:23" ht="12.75" x14ac:dyDescent="0.2">
      <c r="A600" s="31"/>
      <c r="W600" s="13"/>
    </row>
    <row r="601" spans="1:23" ht="12.75" x14ac:dyDescent="0.2">
      <c r="A601" s="31"/>
      <c r="W601" s="13"/>
    </row>
    <row r="602" spans="1:23" ht="12.75" x14ac:dyDescent="0.2">
      <c r="A602" s="31"/>
      <c r="W602" s="13"/>
    </row>
    <row r="603" spans="1:23" ht="12.75" x14ac:dyDescent="0.2">
      <c r="A603" s="31"/>
      <c r="W603" s="13"/>
    </row>
    <row r="604" spans="1:23" ht="12.75" x14ac:dyDescent="0.2">
      <c r="A604" s="31"/>
      <c r="W604" s="13"/>
    </row>
    <row r="605" spans="1:23" ht="12.75" x14ac:dyDescent="0.2">
      <c r="A605" s="31"/>
      <c r="W605" s="13"/>
    </row>
    <row r="606" spans="1:23" ht="12.75" x14ac:dyDescent="0.2">
      <c r="A606" s="31"/>
      <c r="W606" s="13"/>
    </row>
    <row r="607" spans="1:23" ht="12.75" x14ac:dyDescent="0.2">
      <c r="A607" s="31"/>
      <c r="W607" s="13"/>
    </row>
    <row r="608" spans="1:23" ht="12.75" x14ac:dyDescent="0.2">
      <c r="A608" s="31"/>
      <c r="W608" s="13"/>
    </row>
    <row r="609" spans="1:23" ht="12.75" x14ac:dyDescent="0.2">
      <c r="A609" s="31"/>
      <c r="W609" s="13"/>
    </row>
    <row r="610" spans="1:23" ht="12.75" x14ac:dyDescent="0.2">
      <c r="A610" s="31"/>
      <c r="W610" s="13"/>
    </row>
    <row r="611" spans="1:23" ht="12.75" x14ac:dyDescent="0.2">
      <c r="A611" s="31"/>
      <c r="W611" s="13"/>
    </row>
    <row r="612" spans="1:23" ht="12.75" x14ac:dyDescent="0.2">
      <c r="A612" s="31"/>
      <c r="W612" s="13"/>
    </row>
    <row r="613" spans="1:23" ht="12.75" x14ac:dyDescent="0.2">
      <c r="A613" s="31"/>
      <c r="W613" s="13"/>
    </row>
    <row r="614" spans="1:23" ht="12.75" x14ac:dyDescent="0.2">
      <c r="A614" s="31"/>
      <c r="W614" s="13"/>
    </row>
    <row r="615" spans="1:23" ht="12.75" x14ac:dyDescent="0.2">
      <c r="A615" s="31"/>
      <c r="W615" s="13"/>
    </row>
    <row r="616" spans="1:23" ht="12.75" x14ac:dyDescent="0.2">
      <c r="A616" s="31"/>
      <c r="W616" s="13"/>
    </row>
    <row r="617" spans="1:23" ht="12.75" x14ac:dyDescent="0.2">
      <c r="A617" s="31"/>
      <c r="W617" s="13"/>
    </row>
    <row r="618" spans="1:23" ht="12.75" x14ac:dyDescent="0.2">
      <c r="A618" s="31"/>
      <c r="W618" s="13"/>
    </row>
    <row r="619" spans="1:23" ht="12.75" x14ac:dyDescent="0.2">
      <c r="A619" s="31"/>
      <c r="W619" s="13"/>
    </row>
    <row r="620" spans="1:23" ht="12.75" x14ac:dyDescent="0.2">
      <c r="A620" s="31"/>
      <c r="W620" s="13"/>
    </row>
    <row r="621" spans="1:23" ht="12.75" x14ac:dyDescent="0.2">
      <c r="A621" s="31"/>
      <c r="W621" s="13"/>
    </row>
    <row r="622" spans="1:23" ht="12.75" x14ac:dyDescent="0.2">
      <c r="A622" s="31"/>
      <c r="W622" s="13"/>
    </row>
    <row r="623" spans="1:23" ht="12.75" x14ac:dyDescent="0.2">
      <c r="A623" s="31"/>
      <c r="W623" s="13"/>
    </row>
    <row r="624" spans="1:23" ht="12.75" x14ac:dyDescent="0.2">
      <c r="A624" s="31"/>
      <c r="W624" s="13"/>
    </row>
    <row r="625" spans="1:23" ht="12.75" x14ac:dyDescent="0.2">
      <c r="A625" s="31"/>
      <c r="W625" s="13"/>
    </row>
    <row r="626" spans="1:23" ht="12.75" x14ac:dyDescent="0.2">
      <c r="A626" s="31"/>
      <c r="W626" s="13"/>
    </row>
    <row r="627" spans="1:23" ht="12.75" x14ac:dyDescent="0.2">
      <c r="A627" s="31"/>
      <c r="W627" s="13"/>
    </row>
    <row r="628" spans="1:23" ht="12.75" x14ac:dyDescent="0.2">
      <c r="A628" s="31"/>
      <c r="W628" s="13"/>
    </row>
    <row r="629" spans="1:23" ht="12.75" x14ac:dyDescent="0.2">
      <c r="A629" s="31"/>
      <c r="W629" s="13"/>
    </row>
    <row r="630" spans="1:23" ht="12.75" x14ac:dyDescent="0.2">
      <c r="A630" s="31"/>
      <c r="W630" s="13"/>
    </row>
    <row r="631" spans="1:23" ht="12.75" x14ac:dyDescent="0.2">
      <c r="A631" s="31"/>
      <c r="W631" s="13"/>
    </row>
    <row r="632" spans="1:23" ht="12.75" x14ac:dyDescent="0.2">
      <c r="A632" s="31"/>
      <c r="W632" s="13"/>
    </row>
    <row r="633" spans="1:23" ht="12.75" x14ac:dyDescent="0.2">
      <c r="A633" s="31"/>
      <c r="W633" s="13"/>
    </row>
    <row r="634" spans="1:23" ht="12.75" x14ac:dyDescent="0.2">
      <c r="A634" s="31"/>
      <c r="W634" s="13"/>
    </row>
    <row r="635" spans="1:23" ht="12.75" x14ac:dyDescent="0.2">
      <c r="A635" s="31"/>
      <c r="W635" s="13"/>
    </row>
    <row r="636" spans="1:23" ht="12.75" x14ac:dyDescent="0.2">
      <c r="A636" s="31"/>
      <c r="W636" s="13"/>
    </row>
    <row r="637" spans="1:23" ht="12.75" x14ac:dyDescent="0.2">
      <c r="A637" s="31"/>
      <c r="W637" s="13"/>
    </row>
    <row r="638" spans="1:23" ht="12.75" x14ac:dyDescent="0.2">
      <c r="A638" s="31"/>
      <c r="W638" s="13"/>
    </row>
    <row r="639" spans="1:23" ht="12.75" x14ac:dyDescent="0.2">
      <c r="A639" s="31"/>
      <c r="W639" s="13"/>
    </row>
    <row r="640" spans="1:23" ht="12.75" x14ac:dyDescent="0.2">
      <c r="A640" s="31"/>
      <c r="W640" s="13"/>
    </row>
    <row r="641" spans="1:23" ht="12.75" x14ac:dyDescent="0.2">
      <c r="A641" s="31"/>
      <c r="W641" s="13"/>
    </row>
    <row r="642" spans="1:23" ht="12.75" x14ac:dyDescent="0.2">
      <c r="A642" s="31"/>
      <c r="W642" s="13"/>
    </row>
    <row r="643" spans="1:23" ht="12.75" x14ac:dyDescent="0.2">
      <c r="A643" s="31"/>
      <c r="W643" s="13"/>
    </row>
    <row r="644" spans="1:23" ht="12.75" x14ac:dyDescent="0.2">
      <c r="A644" s="31"/>
      <c r="W644" s="13"/>
    </row>
    <row r="645" spans="1:23" ht="12.75" x14ac:dyDescent="0.2">
      <c r="A645" s="31"/>
      <c r="W645" s="13"/>
    </row>
    <row r="646" spans="1:23" ht="12.75" x14ac:dyDescent="0.2">
      <c r="A646" s="31"/>
      <c r="W646" s="13"/>
    </row>
    <row r="647" spans="1:23" ht="12.75" x14ac:dyDescent="0.2">
      <c r="A647" s="31"/>
      <c r="W647" s="13"/>
    </row>
    <row r="648" spans="1:23" ht="12.75" x14ac:dyDescent="0.2">
      <c r="A648" s="31"/>
      <c r="W648" s="13"/>
    </row>
    <row r="649" spans="1:23" ht="12.75" x14ac:dyDescent="0.2">
      <c r="A649" s="31"/>
      <c r="W649" s="13"/>
    </row>
    <row r="650" spans="1:23" ht="12.75" x14ac:dyDescent="0.2">
      <c r="A650" s="31"/>
      <c r="W650" s="13"/>
    </row>
    <row r="651" spans="1:23" ht="12.75" x14ac:dyDescent="0.2">
      <c r="A651" s="31"/>
      <c r="W651" s="13"/>
    </row>
    <row r="652" spans="1:23" ht="12.75" x14ac:dyDescent="0.2">
      <c r="A652" s="31"/>
      <c r="W652" s="13"/>
    </row>
    <row r="653" spans="1:23" ht="12.75" x14ac:dyDescent="0.2">
      <c r="A653" s="31"/>
      <c r="W653" s="13"/>
    </row>
    <row r="654" spans="1:23" ht="12.75" x14ac:dyDescent="0.2">
      <c r="A654" s="31"/>
      <c r="W654" s="13"/>
    </row>
    <row r="655" spans="1:23" ht="12.75" x14ac:dyDescent="0.2">
      <c r="A655" s="31"/>
      <c r="W655" s="13"/>
    </row>
    <row r="656" spans="1:23" ht="12.75" x14ac:dyDescent="0.2">
      <c r="A656" s="31"/>
      <c r="W656" s="13"/>
    </row>
    <row r="657" spans="1:23" ht="12.75" x14ac:dyDescent="0.2">
      <c r="A657" s="31"/>
      <c r="W657" s="13"/>
    </row>
    <row r="658" spans="1:23" ht="12.75" x14ac:dyDescent="0.2">
      <c r="A658" s="31"/>
      <c r="W658" s="13"/>
    </row>
    <row r="659" spans="1:23" ht="12.75" x14ac:dyDescent="0.2">
      <c r="A659" s="31"/>
      <c r="W659" s="13"/>
    </row>
    <row r="660" spans="1:23" ht="12.75" x14ac:dyDescent="0.2">
      <c r="A660" s="31"/>
      <c r="W660" s="13"/>
    </row>
    <row r="661" spans="1:23" ht="12.75" x14ac:dyDescent="0.2">
      <c r="A661" s="31"/>
      <c r="W661" s="13"/>
    </row>
    <row r="662" spans="1:23" ht="12.75" x14ac:dyDescent="0.2">
      <c r="A662" s="31"/>
      <c r="W662" s="13"/>
    </row>
    <row r="663" spans="1:23" ht="12.75" x14ac:dyDescent="0.2">
      <c r="A663" s="31"/>
      <c r="W663" s="13"/>
    </row>
    <row r="664" spans="1:23" ht="12.75" x14ac:dyDescent="0.2">
      <c r="A664" s="31"/>
      <c r="W664" s="13"/>
    </row>
    <row r="665" spans="1:23" ht="12.75" x14ac:dyDescent="0.2">
      <c r="A665" s="31"/>
      <c r="W665" s="13"/>
    </row>
    <row r="666" spans="1:23" ht="12.75" x14ac:dyDescent="0.2">
      <c r="A666" s="31"/>
      <c r="W666" s="13"/>
    </row>
    <row r="667" spans="1:23" ht="12.75" x14ac:dyDescent="0.2">
      <c r="A667" s="31"/>
      <c r="W667" s="13"/>
    </row>
    <row r="668" spans="1:23" ht="12.75" x14ac:dyDescent="0.2">
      <c r="A668" s="31"/>
      <c r="W668" s="13"/>
    </row>
    <row r="669" spans="1:23" ht="12.75" x14ac:dyDescent="0.2">
      <c r="A669" s="31"/>
      <c r="W669" s="13"/>
    </row>
    <row r="670" spans="1:23" ht="12.75" x14ac:dyDescent="0.2">
      <c r="A670" s="31"/>
      <c r="W670" s="13"/>
    </row>
    <row r="671" spans="1:23" ht="12.75" x14ac:dyDescent="0.2">
      <c r="A671" s="31"/>
      <c r="W671" s="13"/>
    </row>
    <row r="672" spans="1:23" ht="12.75" x14ac:dyDescent="0.2">
      <c r="A672" s="31"/>
      <c r="W672" s="13"/>
    </row>
    <row r="673" spans="1:23" ht="12.75" x14ac:dyDescent="0.2">
      <c r="A673" s="31"/>
      <c r="W673" s="13"/>
    </row>
    <row r="674" spans="1:23" ht="12.75" x14ac:dyDescent="0.2">
      <c r="A674" s="31"/>
      <c r="W674" s="13"/>
    </row>
    <row r="675" spans="1:23" ht="12.75" x14ac:dyDescent="0.2">
      <c r="A675" s="31"/>
      <c r="W675" s="13"/>
    </row>
    <row r="676" spans="1:23" ht="12.75" x14ac:dyDescent="0.2">
      <c r="A676" s="31"/>
      <c r="W676" s="13"/>
    </row>
    <row r="677" spans="1:23" ht="12.75" x14ac:dyDescent="0.2">
      <c r="A677" s="31"/>
      <c r="W677" s="13"/>
    </row>
    <row r="678" spans="1:23" ht="12.75" x14ac:dyDescent="0.2">
      <c r="A678" s="31"/>
      <c r="W678" s="13"/>
    </row>
    <row r="679" spans="1:23" ht="12.75" x14ac:dyDescent="0.2">
      <c r="A679" s="31"/>
      <c r="W679" s="13"/>
    </row>
    <row r="680" spans="1:23" ht="12.75" x14ac:dyDescent="0.2">
      <c r="A680" s="31"/>
      <c r="W680" s="13"/>
    </row>
    <row r="681" spans="1:23" ht="12.75" x14ac:dyDescent="0.2">
      <c r="A681" s="31"/>
      <c r="W681" s="13"/>
    </row>
    <row r="682" spans="1:23" ht="12.75" x14ac:dyDescent="0.2">
      <c r="A682" s="31"/>
      <c r="W682" s="13"/>
    </row>
    <row r="683" spans="1:23" ht="12.75" x14ac:dyDescent="0.2">
      <c r="A683" s="31"/>
      <c r="W683" s="13"/>
    </row>
    <row r="684" spans="1:23" ht="12.75" x14ac:dyDescent="0.2">
      <c r="A684" s="31"/>
      <c r="W684" s="13"/>
    </row>
    <row r="685" spans="1:23" ht="12.75" x14ac:dyDescent="0.2">
      <c r="A685" s="31"/>
      <c r="W685" s="13"/>
    </row>
    <row r="686" spans="1:23" ht="12.75" x14ac:dyDescent="0.2">
      <c r="A686" s="31"/>
      <c r="W686" s="13"/>
    </row>
    <row r="687" spans="1:23" ht="12.75" x14ac:dyDescent="0.2">
      <c r="A687" s="31"/>
      <c r="W687" s="13"/>
    </row>
    <row r="688" spans="1:23" ht="12.75" x14ac:dyDescent="0.2">
      <c r="A688" s="31"/>
      <c r="W688" s="13"/>
    </row>
    <row r="689" spans="1:23" ht="12.75" x14ac:dyDescent="0.2">
      <c r="A689" s="31"/>
      <c r="W689" s="13"/>
    </row>
    <row r="690" spans="1:23" ht="12.75" x14ac:dyDescent="0.2">
      <c r="A690" s="31"/>
      <c r="W690" s="13"/>
    </row>
    <row r="691" spans="1:23" ht="12.75" x14ac:dyDescent="0.2">
      <c r="A691" s="31"/>
      <c r="W691" s="13"/>
    </row>
    <row r="692" spans="1:23" ht="12.75" x14ac:dyDescent="0.2">
      <c r="A692" s="31"/>
      <c r="W692" s="13"/>
    </row>
    <row r="693" spans="1:23" ht="12.75" x14ac:dyDescent="0.2">
      <c r="A693" s="31"/>
      <c r="W693" s="13"/>
    </row>
    <row r="694" spans="1:23" ht="12.75" x14ac:dyDescent="0.2">
      <c r="A694" s="31"/>
      <c r="W694" s="13"/>
    </row>
    <row r="695" spans="1:23" ht="12.75" x14ac:dyDescent="0.2">
      <c r="A695" s="31"/>
      <c r="W695" s="13"/>
    </row>
    <row r="696" spans="1:23" ht="12.75" x14ac:dyDescent="0.2">
      <c r="A696" s="31"/>
      <c r="W696" s="13"/>
    </row>
    <row r="697" spans="1:23" ht="12.75" x14ac:dyDescent="0.2">
      <c r="A697" s="31"/>
      <c r="W697" s="13"/>
    </row>
    <row r="698" spans="1:23" ht="12.75" x14ac:dyDescent="0.2">
      <c r="A698" s="31"/>
      <c r="W698" s="13"/>
    </row>
    <row r="699" spans="1:23" ht="12.75" x14ac:dyDescent="0.2">
      <c r="A699" s="31"/>
      <c r="W699" s="13"/>
    </row>
    <row r="700" spans="1:23" ht="12.75" x14ac:dyDescent="0.2">
      <c r="A700" s="31"/>
      <c r="W700" s="13"/>
    </row>
    <row r="701" spans="1:23" ht="12.75" x14ac:dyDescent="0.2">
      <c r="A701" s="31"/>
      <c r="W701" s="13"/>
    </row>
    <row r="702" spans="1:23" ht="12.75" x14ac:dyDescent="0.2">
      <c r="A702" s="31"/>
      <c r="W702" s="13"/>
    </row>
    <row r="703" spans="1:23" ht="12.75" x14ac:dyDescent="0.2">
      <c r="A703" s="31"/>
      <c r="W703" s="13"/>
    </row>
    <row r="704" spans="1:23" ht="12.75" x14ac:dyDescent="0.2">
      <c r="A704" s="31"/>
      <c r="W704" s="13"/>
    </row>
    <row r="705" spans="1:23" ht="12.75" x14ac:dyDescent="0.2">
      <c r="A705" s="31"/>
      <c r="W705" s="13"/>
    </row>
    <row r="706" spans="1:23" ht="12.75" x14ac:dyDescent="0.2">
      <c r="A706" s="31"/>
      <c r="W706" s="13"/>
    </row>
    <row r="707" spans="1:23" ht="12.75" x14ac:dyDescent="0.2">
      <c r="A707" s="31"/>
      <c r="W707" s="13"/>
    </row>
    <row r="708" spans="1:23" ht="12.75" x14ac:dyDescent="0.2">
      <c r="A708" s="31"/>
      <c r="W708" s="13"/>
    </row>
    <row r="709" spans="1:23" ht="12.75" x14ac:dyDescent="0.2">
      <c r="A709" s="31"/>
      <c r="W709" s="13"/>
    </row>
    <row r="710" spans="1:23" ht="12.75" x14ac:dyDescent="0.2">
      <c r="A710" s="31"/>
      <c r="W710" s="13"/>
    </row>
    <row r="711" spans="1:23" ht="12.75" x14ac:dyDescent="0.2">
      <c r="A711" s="31"/>
      <c r="W711" s="13"/>
    </row>
    <row r="712" spans="1:23" ht="12.75" x14ac:dyDescent="0.2">
      <c r="A712" s="31"/>
      <c r="W712" s="13"/>
    </row>
    <row r="713" spans="1:23" ht="12.75" x14ac:dyDescent="0.2">
      <c r="A713" s="31"/>
      <c r="W713" s="13"/>
    </row>
    <row r="714" spans="1:23" ht="12.75" x14ac:dyDescent="0.2">
      <c r="A714" s="31"/>
      <c r="W714" s="13"/>
    </row>
    <row r="715" spans="1:23" ht="12.75" x14ac:dyDescent="0.2">
      <c r="A715" s="31"/>
      <c r="W715" s="13"/>
    </row>
    <row r="716" spans="1:23" ht="12.75" x14ac:dyDescent="0.2">
      <c r="A716" s="31"/>
      <c r="W716" s="13"/>
    </row>
    <row r="717" spans="1:23" ht="12.75" x14ac:dyDescent="0.2">
      <c r="A717" s="31"/>
      <c r="W717" s="13"/>
    </row>
    <row r="718" spans="1:23" ht="12.75" x14ac:dyDescent="0.2">
      <c r="A718" s="31"/>
      <c r="W718" s="13"/>
    </row>
    <row r="719" spans="1:23" ht="12.75" x14ac:dyDescent="0.2">
      <c r="A719" s="31"/>
      <c r="W719" s="13"/>
    </row>
    <row r="720" spans="1:23" ht="12.75" x14ac:dyDescent="0.2">
      <c r="A720" s="31"/>
      <c r="W720" s="13"/>
    </row>
    <row r="721" spans="1:23" ht="12.75" x14ac:dyDescent="0.2">
      <c r="A721" s="31"/>
      <c r="W721" s="13"/>
    </row>
    <row r="722" spans="1:23" ht="12.75" x14ac:dyDescent="0.2">
      <c r="A722" s="31"/>
      <c r="W722" s="13"/>
    </row>
    <row r="723" spans="1:23" ht="12.75" x14ac:dyDescent="0.2">
      <c r="A723" s="31"/>
      <c r="W723" s="13"/>
    </row>
    <row r="724" spans="1:23" ht="12.75" x14ac:dyDescent="0.2">
      <c r="A724" s="31"/>
      <c r="W724" s="13"/>
    </row>
    <row r="725" spans="1:23" ht="12.75" x14ac:dyDescent="0.2">
      <c r="A725" s="31"/>
      <c r="W725" s="13"/>
    </row>
    <row r="726" spans="1:23" ht="12.75" x14ac:dyDescent="0.2">
      <c r="A726" s="31"/>
      <c r="W726" s="13"/>
    </row>
    <row r="727" spans="1:23" ht="12.75" x14ac:dyDescent="0.2">
      <c r="A727" s="31"/>
      <c r="W727" s="13"/>
    </row>
    <row r="728" spans="1:23" ht="12.75" x14ac:dyDescent="0.2">
      <c r="A728" s="31"/>
      <c r="W728" s="13"/>
    </row>
    <row r="729" spans="1:23" ht="12.75" x14ac:dyDescent="0.2">
      <c r="A729" s="31"/>
      <c r="W729" s="13"/>
    </row>
    <row r="730" spans="1:23" ht="12.75" x14ac:dyDescent="0.2">
      <c r="A730" s="31"/>
      <c r="W730" s="13"/>
    </row>
    <row r="731" spans="1:23" ht="12.75" x14ac:dyDescent="0.2">
      <c r="A731" s="31"/>
      <c r="W731" s="13"/>
    </row>
    <row r="732" spans="1:23" ht="12.75" x14ac:dyDescent="0.2">
      <c r="A732" s="31"/>
      <c r="W732" s="13"/>
    </row>
    <row r="733" spans="1:23" ht="12.75" x14ac:dyDescent="0.2">
      <c r="A733" s="31"/>
      <c r="W733" s="13"/>
    </row>
    <row r="734" spans="1:23" ht="12.75" x14ac:dyDescent="0.2">
      <c r="A734" s="31"/>
      <c r="W734" s="13"/>
    </row>
    <row r="735" spans="1:23" ht="12.75" x14ac:dyDescent="0.2">
      <c r="A735" s="31"/>
      <c r="W735" s="13"/>
    </row>
    <row r="736" spans="1:23" ht="12.75" x14ac:dyDescent="0.2">
      <c r="A736" s="31"/>
      <c r="W736" s="13"/>
    </row>
    <row r="737" spans="1:23" ht="12.75" x14ac:dyDescent="0.2">
      <c r="A737" s="31"/>
      <c r="W737" s="13"/>
    </row>
    <row r="738" spans="1:23" ht="12.75" x14ac:dyDescent="0.2">
      <c r="A738" s="31"/>
      <c r="W738" s="13"/>
    </row>
    <row r="739" spans="1:23" ht="12.75" x14ac:dyDescent="0.2">
      <c r="A739" s="31"/>
      <c r="W739" s="13"/>
    </row>
    <row r="740" spans="1:23" ht="12.75" x14ac:dyDescent="0.2">
      <c r="A740" s="31"/>
      <c r="W740" s="13"/>
    </row>
    <row r="741" spans="1:23" ht="12.75" x14ac:dyDescent="0.2">
      <c r="A741" s="31"/>
      <c r="W741" s="13"/>
    </row>
    <row r="742" spans="1:23" ht="12.75" x14ac:dyDescent="0.2">
      <c r="A742" s="31"/>
      <c r="W742" s="13"/>
    </row>
    <row r="743" spans="1:23" ht="12.75" x14ac:dyDescent="0.2">
      <c r="A743" s="31"/>
      <c r="W743" s="13"/>
    </row>
    <row r="744" spans="1:23" ht="12.75" x14ac:dyDescent="0.2">
      <c r="A744" s="31"/>
      <c r="W744" s="13"/>
    </row>
    <row r="745" spans="1:23" ht="12.75" x14ac:dyDescent="0.2">
      <c r="A745" s="31"/>
      <c r="W745" s="13"/>
    </row>
    <row r="746" spans="1:23" ht="12.75" x14ac:dyDescent="0.2">
      <c r="A746" s="31"/>
      <c r="W746" s="13"/>
    </row>
    <row r="747" spans="1:23" ht="12.75" x14ac:dyDescent="0.2">
      <c r="A747" s="31"/>
      <c r="W747" s="13"/>
    </row>
    <row r="748" spans="1:23" ht="12.75" x14ac:dyDescent="0.2">
      <c r="A748" s="31"/>
      <c r="W748" s="13"/>
    </row>
    <row r="749" spans="1:23" ht="12.75" x14ac:dyDescent="0.2">
      <c r="A749" s="31"/>
      <c r="W749" s="13"/>
    </row>
    <row r="750" spans="1:23" ht="12.75" x14ac:dyDescent="0.2">
      <c r="A750" s="31"/>
      <c r="W750" s="13"/>
    </row>
    <row r="751" spans="1:23" ht="12.75" x14ac:dyDescent="0.2">
      <c r="A751" s="31"/>
      <c r="W751" s="13"/>
    </row>
    <row r="752" spans="1:23" ht="12.75" x14ac:dyDescent="0.2">
      <c r="A752" s="31"/>
      <c r="W752" s="13"/>
    </row>
    <row r="753" spans="1:23" ht="12.75" x14ac:dyDescent="0.2">
      <c r="A753" s="31"/>
      <c r="W753" s="13"/>
    </row>
    <row r="754" spans="1:23" ht="12.75" x14ac:dyDescent="0.2">
      <c r="A754" s="31"/>
      <c r="W754" s="13"/>
    </row>
    <row r="755" spans="1:23" ht="12.75" x14ac:dyDescent="0.2">
      <c r="A755" s="31"/>
      <c r="W755" s="13"/>
    </row>
    <row r="756" spans="1:23" ht="12.75" x14ac:dyDescent="0.2">
      <c r="A756" s="31"/>
      <c r="W756" s="13"/>
    </row>
    <row r="757" spans="1:23" ht="12.75" x14ac:dyDescent="0.2">
      <c r="A757" s="31"/>
      <c r="W757" s="13"/>
    </row>
    <row r="758" spans="1:23" ht="12.75" x14ac:dyDescent="0.2">
      <c r="A758" s="31"/>
      <c r="W758" s="13"/>
    </row>
    <row r="759" spans="1:23" ht="12.75" x14ac:dyDescent="0.2">
      <c r="A759" s="31"/>
      <c r="W759" s="13"/>
    </row>
    <row r="760" spans="1:23" ht="12.75" x14ac:dyDescent="0.2">
      <c r="A760" s="31"/>
      <c r="W760" s="13"/>
    </row>
    <row r="761" spans="1:23" ht="12.75" x14ac:dyDescent="0.2">
      <c r="A761" s="31"/>
      <c r="W761" s="13"/>
    </row>
    <row r="762" spans="1:23" ht="12.75" x14ac:dyDescent="0.2">
      <c r="A762" s="31"/>
      <c r="W762" s="13"/>
    </row>
    <row r="763" spans="1:23" ht="12.75" x14ac:dyDescent="0.2">
      <c r="A763" s="31"/>
      <c r="W763" s="13"/>
    </row>
    <row r="764" spans="1:23" ht="12.75" x14ac:dyDescent="0.2">
      <c r="A764" s="31"/>
      <c r="W764" s="13"/>
    </row>
    <row r="765" spans="1:23" ht="12.75" x14ac:dyDescent="0.2">
      <c r="A765" s="31"/>
      <c r="W765" s="13"/>
    </row>
    <row r="766" spans="1:23" ht="12.75" x14ac:dyDescent="0.2">
      <c r="A766" s="31"/>
      <c r="W766" s="13"/>
    </row>
    <row r="767" spans="1:23" ht="12.75" x14ac:dyDescent="0.2">
      <c r="A767" s="31"/>
      <c r="W767" s="13"/>
    </row>
    <row r="768" spans="1:23" ht="12.75" x14ac:dyDescent="0.2">
      <c r="A768" s="31"/>
      <c r="W768" s="13"/>
    </row>
    <row r="769" spans="1:23" ht="12.75" x14ac:dyDescent="0.2">
      <c r="A769" s="31"/>
      <c r="W769" s="13"/>
    </row>
    <row r="770" spans="1:23" ht="12.75" x14ac:dyDescent="0.2">
      <c r="A770" s="31"/>
      <c r="W770" s="13"/>
    </row>
    <row r="771" spans="1:23" ht="12.75" x14ac:dyDescent="0.2">
      <c r="A771" s="31"/>
      <c r="W771" s="13"/>
    </row>
    <row r="772" spans="1:23" ht="12.75" x14ac:dyDescent="0.2">
      <c r="A772" s="31"/>
      <c r="W772" s="13"/>
    </row>
    <row r="773" spans="1:23" ht="12.75" x14ac:dyDescent="0.2">
      <c r="A773" s="31"/>
      <c r="W773" s="13"/>
    </row>
    <row r="774" spans="1:23" ht="12.75" x14ac:dyDescent="0.2">
      <c r="A774" s="31"/>
      <c r="W774" s="13"/>
    </row>
    <row r="775" spans="1:23" ht="12.75" x14ac:dyDescent="0.2">
      <c r="A775" s="31"/>
      <c r="W775" s="13"/>
    </row>
    <row r="776" spans="1:23" ht="12.75" x14ac:dyDescent="0.2">
      <c r="A776" s="31"/>
      <c r="W776" s="13"/>
    </row>
    <row r="777" spans="1:23" ht="12.75" x14ac:dyDescent="0.2">
      <c r="A777" s="31"/>
      <c r="W777" s="13"/>
    </row>
    <row r="778" spans="1:23" ht="12.75" x14ac:dyDescent="0.2">
      <c r="A778" s="31"/>
      <c r="W778" s="13"/>
    </row>
    <row r="779" spans="1:23" ht="12.75" x14ac:dyDescent="0.2">
      <c r="A779" s="31"/>
      <c r="W779" s="13"/>
    </row>
    <row r="780" spans="1:23" ht="12.75" x14ac:dyDescent="0.2">
      <c r="A780" s="31"/>
      <c r="W780" s="13"/>
    </row>
    <row r="781" spans="1:23" ht="12.75" x14ac:dyDescent="0.2">
      <c r="A781" s="31"/>
      <c r="W781" s="13"/>
    </row>
    <row r="782" spans="1:23" ht="12.75" x14ac:dyDescent="0.2">
      <c r="A782" s="31"/>
      <c r="W782" s="13"/>
    </row>
    <row r="783" spans="1:23" ht="12.75" x14ac:dyDescent="0.2">
      <c r="A783" s="31"/>
      <c r="W783" s="13"/>
    </row>
    <row r="784" spans="1:23" ht="12.75" x14ac:dyDescent="0.2">
      <c r="A784" s="31"/>
      <c r="W784" s="13"/>
    </row>
    <row r="785" spans="1:23" ht="12.75" x14ac:dyDescent="0.2">
      <c r="A785" s="31"/>
      <c r="W785" s="13"/>
    </row>
    <row r="786" spans="1:23" ht="12.75" x14ac:dyDescent="0.2">
      <c r="A786" s="31"/>
      <c r="W786" s="13"/>
    </row>
    <row r="787" spans="1:23" ht="12.75" x14ac:dyDescent="0.2">
      <c r="A787" s="31"/>
      <c r="W787" s="13"/>
    </row>
    <row r="788" spans="1:23" ht="12.75" x14ac:dyDescent="0.2">
      <c r="A788" s="31"/>
      <c r="W788" s="13"/>
    </row>
    <row r="789" spans="1:23" ht="12.75" x14ac:dyDescent="0.2">
      <c r="A789" s="31"/>
      <c r="W789" s="13"/>
    </row>
    <row r="790" spans="1:23" ht="12.75" x14ac:dyDescent="0.2">
      <c r="A790" s="31"/>
      <c r="W790" s="13"/>
    </row>
    <row r="791" spans="1:23" ht="12.75" x14ac:dyDescent="0.2">
      <c r="A791" s="31"/>
      <c r="W791" s="13"/>
    </row>
    <row r="792" spans="1:23" ht="12.75" x14ac:dyDescent="0.2">
      <c r="A792" s="31"/>
      <c r="W792" s="13"/>
    </row>
    <row r="793" spans="1:23" ht="12.75" x14ac:dyDescent="0.2">
      <c r="A793" s="31"/>
      <c r="W793" s="13"/>
    </row>
    <row r="794" spans="1:23" ht="12.75" x14ac:dyDescent="0.2">
      <c r="A794" s="31"/>
      <c r="W794" s="13"/>
    </row>
    <row r="795" spans="1:23" ht="12.75" x14ac:dyDescent="0.2">
      <c r="A795" s="31"/>
      <c r="W795" s="13"/>
    </row>
    <row r="796" spans="1:23" ht="12.75" x14ac:dyDescent="0.2">
      <c r="A796" s="31"/>
      <c r="W796" s="13"/>
    </row>
    <row r="797" spans="1:23" ht="12.75" x14ac:dyDescent="0.2">
      <c r="A797" s="31"/>
      <c r="W797" s="13"/>
    </row>
    <row r="798" spans="1:23" ht="12.75" x14ac:dyDescent="0.2">
      <c r="A798" s="31"/>
      <c r="W798" s="13"/>
    </row>
    <row r="799" spans="1:23" ht="12.75" x14ac:dyDescent="0.2">
      <c r="A799" s="31"/>
      <c r="W799" s="13"/>
    </row>
    <row r="800" spans="1:23" ht="12.75" x14ac:dyDescent="0.2">
      <c r="A800" s="31"/>
      <c r="W800" s="13"/>
    </row>
    <row r="801" spans="1:23" ht="12.75" x14ac:dyDescent="0.2">
      <c r="A801" s="31"/>
      <c r="W801" s="13"/>
    </row>
    <row r="802" spans="1:23" ht="12.75" x14ac:dyDescent="0.2">
      <c r="A802" s="31"/>
      <c r="W802" s="13"/>
    </row>
    <row r="803" spans="1:23" ht="12.75" x14ac:dyDescent="0.2">
      <c r="A803" s="31"/>
      <c r="W803" s="13"/>
    </row>
    <row r="804" spans="1:23" ht="12.75" x14ac:dyDescent="0.2">
      <c r="A804" s="31"/>
      <c r="W804" s="13"/>
    </row>
    <row r="805" spans="1:23" ht="12.75" x14ac:dyDescent="0.2">
      <c r="A805" s="31"/>
      <c r="W805" s="13"/>
    </row>
    <row r="806" spans="1:23" ht="12.75" x14ac:dyDescent="0.2">
      <c r="A806" s="31"/>
      <c r="W806" s="13"/>
    </row>
    <row r="807" spans="1:23" ht="12.75" x14ac:dyDescent="0.2">
      <c r="A807" s="31"/>
      <c r="W807" s="13"/>
    </row>
    <row r="808" spans="1:23" ht="12.75" x14ac:dyDescent="0.2">
      <c r="A808" s="31"/>
      <c r="W808" s="13"/>
    </row>
    <row r="809" spans="1:23" ht="12.75" x14ac:dyDescent="0.2">
      <c r="A809" s="31"/>
      <c r="W809" s="13"/>
    </row>
    <row r="810" spans="1:23" ht="12.75" x14ac:dyDescent="0.2">
      <c r="A810" s="31"/>
      <c r="W810" s="13"/>
    </row>
    <row r="811" spans="1:23" ht="12.75" x14ac:dyDescent="0.2">
      <c r="A811" s="31"/>
      <c r="W811" s="13"/>
    </row>
    <row r="812" spans="1:23" ht="12.75" x14ac:dyDescent="0.2">
      <c r="A812" s="31"/>
      <c r="W812" s="13"/>
    </row>
    <row r="813" spans="1:23" ht="12.75" x14ac:dyDescent="0.2">
      <c r="A813" s="31"/>
      <c r="W813" s="13"/>
    </row>
    <row r="814" spans="1:23" ht="12.75" x14ac:dyDescent="0.2">
      <c r="A814" s="31"/>
      <c r="W814" s="13"/>
    </row>
    <row r="815" spans="1:23" ht="12.75" x14ac:dyDescent="0.2">
      <c r="A815" s="31"/>
      <c r="W815" s="13"/>
    </row>
    <row r="816" spans="1:23" ht="12.75" x14ac:dyDescent="0.2">
      <c r="A816" s="31"/>
      <c r="W816" s="13"/>
    </row>
    <row r="817" spans="1:23" ht="12.75" x14ac:dyDescent="0.2">
      <c r="A817" s="31"/>
      <c r="W817" s="13"/>
    </row>
    <row r="818" spans="1:23" ht="12.75" x14ac:dyDescent="0.2">
      <c r="A818" s="31"/>
      <c r="W818" s="13"/>
    </row>
    <row r="819" spans="1:23" ht="12.75" x14ac:dyDescent="0.2">
      <c r="A819" s="31"/>
      <c r="W819" s="13"/>
    </row>
    <row r="820" spans="1:23" ht="12.75" x14ac:dyDescent="0.2">
      <c r="A820" s="31"/>
      <c r="W820" s="13"/>
    </row>
    <row r="821" spans="1:23" ht="12.75" x14ac:dyDescent="0.2">
      <c r="A821" s="31"/>
      <c r="W821" s="13"/>
    </row>
    <row r="822" spans="1:23" ht="12.75" x14ac:dyDescent="0.2">
      <c r="A822" s="31"/>
      <c r="W822" s="13"/>
    </row>
    <row r="823" spans="1:23" ht="12.75" x14ac:dyDescent="0.2">
      <c r="A823" s="31"/>
      <c r="W823" s="13"/>
    </row>
    <row r="824" spans="1:23" ht="12.75" x14ac:dyDescent="0.2">
      <c r="A824" s="31"/>
      <c r="W824" s="13"/>
    </row>
    <row r="825" spans="1:23" ht="12.75" x14ac:dyDescent="0.2">
      <c r="A825" s="31"/>
      <c r="W825" s="13"/>
    </row>
    <row r="826" spans="1:23" ht="12.75" x14ac:dyDescent="0.2">
      <c r="A826" s="31"/>
      <c r="W826" s="13"/>
    </row>
    <row r="827" spans="1:23" ht="12.75" x14ac:dyDescent="0.2">
      <c r="A827" s="31"/>
      <c r="W827" s="13"/>
    </row>
    <row r="828" spans="1:23" ht="12.75" x14ac:dyDescent="0.2">
      <c r="A828" s="31"/>
      <c r="W828" s="13"/>
    </row>
    <row r="829" spans="1:23" ht="12.75" x14ac:dyDescent="0.2">
      <c r="A829" s="31"/>
      <c r="W829" s="13"/>
    </row>
    <row r="830" spans="1:23" ht="12.75" x14ac:dyDescent="0.2">
      <c r="A830" s="31"/>
      <c r="W830" s="13"/>
    </row>
    <row r="831" spans="1:23" ht="12.75" x14ac:dyDescent="0.2">
      <c r="A831" s="31"/>
      <c r="W831" s="13"/>
    </row>
    <row r="832" spans="1:23" ht="12.75" x14ac:dyDescent="0.2">
      <c r="A832" s="31"/>
      <c r="W832" s="13"/>
    </row>
    <row r="833" spans="1:23" ht="12.75" x14ac:dyDescent="0.2">
      <c r="A833" s="31"/>
      <c r="W833" s="13"/>
    </row>
    <row r="834" spans="1:23" ht="12.75" x14ac:dyDescent="0.2">
      <c r="A834" s="31"/>
      <c r="W834" s="13"/>
    </row>
    <row r="835" spans="1:23" ht="12.75" x14ac:dyDescent="0.2">
      <c r="A835" s="31"/>
      <c r="W835" s="13"/>
    </row>
    <row r="836" spans="1:23" ht="12.75" x14ac:dyDescent="0.2">
      <c r="A836" s="31"/>
      <c r="W836" s="13"/>
    </row>
    <row r="837" spans="1:23" ht="12.75" x14ac:dyDescent="0.2">
      <c r="A837" s="31"/>
      <c r="W837" s="13"/>
    </row>
    <row r="838" spans="1:23" ht="12.75" x14ac:dyDescent="0.2">
      <c r="A838" s="31"/>
      <c r="W838" s="13"/>
    </row>
    <row r="839" spans="1:23" ht="12.75" x14ac:dyDescent="0.2">
      <c r="A839" s="31"/>
      <c r="W839" s="13"/>
    </row>
    <row r="840" spans="1:23" ht="12.75" x14ac:dyDescent="0.2">
      <c r="A840" s="31"/>
      <c r="W840" s="13"/>
    </row>
    <row r="841" spans="1:23" ht="12.75" x14ac:dyDescent="0.2">
      <c r="A841" s="31"/>
      <c r="W841" s="13"/>
    </row>
    <row r="842" spans="1:23" ht="12.75" x14ac:dyDescent="0.2">
      <c r="A842" s="31"/>
      <c r="W842" s="13"/>
    </row>
    <row r="843" spans="1:23" ht="12.75" x14ac:dyDescent="0.2">
      <c r="A843" s="31"/>
      <c r="W843" s="13"/>
    </row>
    <row r="844" spans="1:23" ht="12.75" x14ac:dyDescent="0.2">
      <c r="A844" s="31"/>
      <c r="W844" s="13"/>
    </row>
    <row r="845" spans="1:23" ht="12.75" x14ac:dyDescent="0.2">
      <c r="A845" s="31"/>
      <c r="W845" s="13"/>
    </row>
    <row r="846" spans="1:23" ht="12.75" x14ac:dyDescent="0.2">
      <c r="A846" s="31"/>
      <c r="W846" s="13"/>
    </row>
    <row r="847" spans="1:23" ht="12.75" x14ac:dyDescent="0.2">
      <c r="A847" s="31"/>
      <c r="W847" s="13"/>
    </row>
    <row r="848" spans="1:23" ht="12.75" x14ac:dyDescent="0.2">
      <c r="A848" s="31"/>
      <c r="W848" s="13"/>
    </row>
    <row r="849" spans="1:23" ht="12.75" x14ac:dyDescent="0.2">
      <c r="A849" s="31"/>
      <c r="W849" s="13"/>
    </row>
    <row r="850" spans="1:23" ht="12.75" x14ac:dyDescent="0.2">
      <c r="A850" s="31"/>
      <c r="W850" s="13"/>
    </row>
    <row r="851" spans="1:23" ht="12.75" x14ac:dyDescent="0.2">
      <c r="A851" s="31"/>
      <c r="W851" s="13"/>
    </row>
    <row r="852" spans="1:23" ht="12.75" x14ac:dyDescent="0.2">
      <c r="A852" s="31"/>
      <c r="W852" s="13"/>
    </row>
    <row r="853" spans="1:23" ht="12.75" x14ac:dyDescent="0.2">
      <c r="A853" s="31"/>
      <c r="W853" s="13"/>
    </row>
    <row r="854" spans="1:23" ht="12.75" x14ac:dyDescent="0.2">
      <c r="A854" s="31"/>
      <c r="W854" s="13"/>
    </row>
    <row r="855" spans="1:23" ht="12.75" x14ac:dyDescent="0.2">
      <c r="A855" s="31"/>
      <c r="W855" s="13"/>
    </row>
    <row r="856" spans="1:23" ht="12.75" x14ac:dyDescent="0.2">
      <c r="A856" s="31"/>
      <c r="W856" s="13"/>
    </row>
    <row r="857" spans="1:23" ht="12.75" x14ac:dyDescent="0.2">
      <c r="A857" s="31"/>
      <c r="W857" s="13"/>
    </row>
    <row r="858" spans="1:23" ht="12.75" x14ac:dyDescent="0.2">
      <c r="A858" s="31"/>
      <c r="W858" s="13"/>
    </row>
    <row r="859" spans="1:23" ht="12.75" x14ac:dyDescent="0.2">
      <c r="A859" s="31"/>
      <c r="W859" s="13"/>
    </row>
    <row r="860" spans="1:23" ht="12.75" x14ac:dyDescent="0.2">
      <c r="A860" s="31"/>
      <c r="W860" s="13"/>
    </row>
    <row r="861" spans="1:23" ht="12.75" x14ac:dyDescent="0.2">
      <c r="A861" s="31"/>
      <c r="W861" s="13"/>
    </row>
    <row r="862" spans="1:23" ht="12.75" x14ac:dyDescent="0.2">
      <c r="A862" s="31"/>
      <c r="W862" s="13"/>
    </row>
    <row r="863" spans="1:23" ht="12.75" x14ac:dyDescent="0.2">
      <c r="A863" s="31"/>
      <c r="W863" s="13"/>
    </row>
    <row r="864" spans="1:23" ht="12.75" x14ac:dyDescent="0.2">
      <c r="A864" s="31"/>
      <c r="W864" s="13"/>
    </row>
    <row r="865" spans="1:23" ht="12.75" x14ac:dyDescent="0.2">
      <c r="A865" s="31"/>
      <c r="W865" s="13"/>
    </row>
    <row r="866" spans="1:23" ht="12.75" x14ac:dyDescent="0.2">
      <c r="A866" s="31"/>
      <c r="W866" s="13"/>
    </row>
    <row r="867" spans="1:23" ht="12.75" x14ac:dyDescent="0.2">
      <c r="A867" s="31"/>
      <c r="W867" s="13"/>
    </row>
    <row r="868" spans="1:23" ht="12.75" x14ac:dyDescent="0.2">
      <c r="A868" s="31"/>
      <c r="W868" s="13"/>
    </row>
    <row r="869" spans="1:23" ht="12.75" x14ac:dyDescent="0.2">
      <c r="A869" s="31"/>
      <c r="W869" s="13"/>
    </row>
    <row r="870" spans="1:23" ht="12.75" x14ac:dyDescent="0.2">
      <c r="A870" s="31"/>
      <c r="W870" s="13"/>
    </row>
    <row r="871" spans="1:23" ht="12.75" x14ac:dyDescent="0.2">
      <c r="A871" s="31"/>
      <c r="W871" s="13"/>
    </row>
    <row r="872" spans="1:23" ht="12.75" x14ac:dyDescent="0.2">
      <c r="A872" s="31"/>
      <c r="W872" s="13"/>
    </row>
    <row r="873" spans="1:23" ht="12.75" x14ac:dyDescent="0.2">
      <c r="A873" s="31"/>
      <c r="W873" s="13"/>
    </row>
    <row r="874" spans="1:23" ht="12.75" x14ac:dyDescent="0.2">
      <c r="A874" s="31"/>
      <c r="W874" s="13"/>
    </row>
    <row r="875" spans="1:23" ht="12.75" x14ac:dyDescent="0.2">
      <c r="A875" s="31"/>
      <c r="W875" s="13"/>
    </row>
    <row r="876" spans="1:23" ht="12.75" x14ac:dyDescent="0.2">
      <c r="A876" s="31"/>
      <c r="W876" s="13"/>
    </row>
    <row r="877" spans="1:23" ht="12.75" x14ac:dyDescent="0.2">
      <c r="A877" s="31"/>
      <c r="W877" s="13"/>
    </row>
    <row r="878" spans="1:23" ht="12.75" x14ac:dyDescent="0.2">
      <c r="A878" s="31"/>
      <c r="W878" s="13"/>
    </row>
    <row r="879" spans="1:23" ht="12.75" x14ac:dyDescent="0.2">
      <c r="A879" s="31"/>
      <c r="W879" s="13"/>
    </row>
    <row r="880" spans="1:23" ht="12.75" x14ac:dyDescent="0.2">
      <c r="A880" s="31"/>
      <c r="W880" s="13"/>
    </row>
    <row r="881" spans="1:23" ht="12.75" x14ac:dyDescent="0.2">
      <c r="A881" s="31"/>
      <c r="W881" s="13"/>
    </row>
    <row r="882" spans="1:23" ht="12.75" x14ac:dyDescent="0.2">
      <c r="A882" s="31"/>
      <c r="W882" s="13"/>
    </row>
    <row r="883" spans="1:23" ht="12.75" x14ac:dyDescent="0.2">
      <c r="A883" s="31"/>
      <c r="W883" s="13"/>
    </row>
    <row r="884" spans="1:23" ht="12.75" x14ac:dyDescent="0.2">
      <c r="A884" s="31"/>
      <c r="W884" s="13"/>
    </row>
    <row r="885" spans="1:23" ht="12.75" x14ac:dyDescent="0.2">
      <c r="A885" s="31"/>
      <c r="W885" s="13"/>
    </row>
    <row r="886" spans="1:23" ht="12.75" x14ac:dyDescent="0.2">
      <c r="A886" s="31"/>
      <c r="W886" s="13"/>
    </row>
    <row r="887" spans="1:23" ht="12.75" x14ac:dyDescent="0.2">
      <c r="A887" s="31"/>
      <c r="W887" s="13"/>
    </row>
    <row r="888" spans="1:23" ht="12.75" x14ac:dyDescent="0.2">
      <c r="A888" s="31"/>
      <c r="W888" s="13"/>
    </row>
    <row r="889" spans="1:23" ht="12.75" x14ac:dyDescent="0.2">
      <c r="A889" s="31"/>
      <c r="W889" s="13"/>
    </row>
    <row r="890" spans="1:23" ht="12.75" x14ac:dyDescent="0.2">
      <c r="A890" s="31"/>
      <c r="W890" s="13"/>
    </row>
    <row r="891" spans="1:23" ht="12.75" x14ac:dyDescent="0.2">
      <c r="A891" s="31"/>
      <c r="W891" s="13"/>
    </row>
    <row r="892" spans="1:23" ht="12.75" x14ac:dyDescent="0.2">
      <c r="A892" s="31"/>
      <c r="W892" s="13"/>
    </row>
    <row r="893" spans="1:23" ht="12.75" x14ac:dyDescent="0.2">
      <c r="A893" s="31"/>
      <c r="W893" s="13"/>
    </row>
    <row r="894" spans="1:23" ht="12.75" x14ac:dyDescent="0.2">
      <c r="A894" s="31"/>
      <c r="W894" s="13"/>
    </row>
    <row r="895" spans="1:23" ht="12.75" x14ac:dyDescent="0.2">
      <c r="A895" s="31"/>
      <c r="W895" s="13"/>
    </row>
    <row r="896" spans="1:23" ht="12.75" x14ac:dyDescent="0.2">
      <c r="A896" s="31"/>
      <c r="W896" s="13"/>
    </row>
    <row r="897" spans="1:23" ht="12.75" x14ac:dyDescent="0.2">
      <c r="A897" s="31"/>
      <c r="W897" s="13"/>
    </row>
    <row r="898" spans="1:23" ht="12.75" x14ac:dyDescent="0.2">
      <c r="A898" s="31"/>
      <c r="W898" s="13"/>
    </row>
    <row r="899" spans="1:23" ht="12.75" x14ac:dyDescent="0.2">
      <c r="A899" s="31"/>
      <c r="W899" s="13"/>
    </row>
    <row r="900" spans="1:23" ht="12.75" x14ac:dyDescent="0.2">
      <c r="A900" s="31"/>
      <c r="W900" s="13"/>
    </row>
    <row r="901" spans="1:23" ht="12.75" x14ac:dyDescent="0.2">
      <c r="A901" s="31"/>
      <c r="W901" s="13"/>
    </row>
    <row r="902" spans="1:23" ht="12.75" x14ac:dyDescent="0.2">
      <c r="A902" s="31"/>
      <c r="W902" s="13"/>
    </row>
    <row r="903" spans="1:23" ht="12.75" x14ac:dyDescent="0.2">
      <c r="A903" s="31"/>
      <c r="W903" s="13"/>
    </row>
    <row r="904" spans="1:23" ht="12.75" x14ac:dyDescent="0.2">
      <c r="A904" s="31"/>
      <c r="W904" s="13"/>
    </row>
    <row r="905" spans="1:23" ht="12.75" x14ac:dyDescent="0.2">
      <c r="A905" s="31"/>
      <c r="W905" s="13"/>
    </row>
    <row r="906" spans="1:23" ht="12.75" x14ac:dyDescent="0.2">
      <c r="A906" s="31"/>
      <c r="W906" s="13"/>
    </row>
    <row r="907" spans="1:23" ht="12.75" x14ac:dyDescent="0.2">
      <c r="A907" s="31"/>
      <c r="W907" s="13"/>
    </row>
    <row r="908" spans="1:23" ht="12.75" x14ac:dyDescent="0.2">
      <c r="A908" s="31"/>
      <c r="W908" s="13"/>
    </row>
    <row r="909" spans="1:23" ht="12.75" x14ac:dyDescent="0.2">
      <c r="A909" s="31"/>
      <c r="W909" s="13"/>
    </row>
    <row r="910" spans="1:23" ht="12.75" x14ac:dyDescent="0.2">
      <c r="A910" s="31"/>
      <c r="W910" s="13"/>
    </row>
    <row r="911" spans="1:23" ht="12.75" x14ac:dyDescent="0.2">
      <c r="A911" s="31"/>
      <c r="W911" s="13"/>
    </row>
    <row r="912" spans="1:23" ht="12.75" x14ac:dyDescent="0.2">
      <c r="A912" s="31"/>
      <c r="W912" s="13"/>
    </row>
    <row r="913" spans="1:23" ht="12.75" x14ac:dyDescent="0.2">
      <c r="A913" s="31"/>
      <c r="W913" s="13"/>
    </row>
    <row r="914" spans="1:23" ht="12.75" x14ac:dyDescent="0.2">
      <c r="A914" s="31"/>
      <c r="W914" s="13"/>
    </row>
    <row r="915" spans="1:23" ht="12.75" x14ac:dyDescent="0.2">
      <c r="A915" s="31"/>
      <c r="W915" s="13"/>
    </row>
    <row r="916" spans="1:23" ht="12.75" x14ac:dyDescent="0.2">
      <c r="A916" s="31"/>
      <c r="W916" s="13"/>
    </row>
    <row r="917" spans="1:23" ht="12.75" x14ac:dyDescent="0.2">
      <c r="A917" s="31"/>
      <c r="W917" s="13"/>
    </row>
    <row r="918" spans="1:23" ht="12.75" x14ac:dyDescent="0.2">
      <c r="A918" s="31"/>
      <c r="W918" s="13"/>
    </row>
    <row r="919" spans="1:23" ht="12.75" x14ac:dyDescent="0.2">
      <c r="A919" s="31"/>
      <c r="W919" s="13"/>
    </row>
    <row r="920" spans="1:23" ht="12.75" x14ac:dyDescent="0.2">
      <c r="A920" s="31"/>
      <c r="W920" s="13"/>
    </row>
    <row r="921" spans="1:23" ht="12.75" x14ac:dyDescent="0.2">
      <c r="A921" s="31"/>
      <c r="W921" s="13"/>
    </row>
    <row r="922" spans="1:23" ht="12.75" x14ac:dyDescent="0.2">
      <c r="A922" s="31"/>
      <c r="W922" s="13"/>
    </row>
    <row r="923" spans="1:23" ht="12.75" x14ac:dyDescent="0.2">
      <c r="A923" s="31"/>
      <c r="W923" s="13"/>
    </row>
    <row r="924" spans="1:23" ht="12.75" x14ac:dyDescent="0.2">
      <c r="A924" s="31"/>
      <c r="W924" s="13"/>
    </row>
    <row r="925" spans="1:23" ht="12.75" x14ac:dyDescent="0.2">
      <c r="A925" s="31"/>
      <c r="W925" s="13"/>
    </row>
    <row r="926" spans="1:23" ht="12.75" x14ac:dyDescent="0.2">
      <c r="A926" s="31"/>
      <c r="W926" s="13"/>
    </row>
    <row r="927" spans="1:23" ht="12.75" x14ac:dyDescent="0.2">
      <c r="A927" s="31"/>
      <c r="W927" s="13"/>
    </row>
    <row r="928" spans="1:23" ht="12.75" x14ac:dyDescent="0.2">
      <c r="A928" s="31"/>
      <c r="W928" s="13"/>
    </row>
    <row r="929" spans="1:23" ht="12.75" x14ac:dyDescent="0.2">
      <c r="A929" s="31"/>
      <c r="W929" s="13"/>
    </row>
    <row r="930" spans="1:23" ht="12.75" x14ac:dyDescent="0.2">
      <c r="A930" s="31"/>
      <c r="W930" s="13"/>
    </row>
    <row r="931" spans="1:23" ht="12.75" x14ac:dyDescent="0.2">
      <c r="A931" s="31"/>
      <c r="W931" s="13"/>
    </row>
    <row r="932" spans="1:23" ht="12.75" x14ac:dyDescent="0.2">
      <c r="A932" s="31"/>
      <c r="W932" s="13"/>
    </row>
    <row r="933" spans="1:23" ht="12.75" x14ac:dyDescent="0.2">
      <c r="A933" s="31"/>
      <c r="W933" s="13"/>
    </row>
    <row r="934" spans="1:23" ht="12.75" x14ac:dyDescent="0.2">
      <c r="A934" s="31"/>
      <c r="W934" s="13"/>
    </row>
    <row r="935" spans="1:23" ht="12.75" x14ac:dyDescent="0.2">
      <c r="A935" s="31"/>
      <c r="W935" s="13"/>
    </row>
    <row r="936" spans="1:23" ht="12.75" x14ac:dyDescent="0.2">
      <c r="A936" s="31"/>
      <c r="W936" s="13"/>
    </row>
    <row r="937" spans="1:23" ht="12.75" x14ac:dyDescent="0.2">
      <c r="A937" s="31"/>
      <c r="W937" s="13"/>
    </row>
    <row r="938" spans="1:23" ht="12.75" x14ac:dyDescent="0.2">
      <c r="A938" s="31"/>
      <c r="W938" s="13"/>
    </row>
    <row r="939" spans="1:23" ht="12.75" x14ac:dyDescent="0.2">
      <c r="A939" s="31"/>
      <c r="W939" s="13"/>
    </row>
    <row r="940" spans="1:23" ht="12.75" x14ac:dyDescent="0.2">
      <c r="A940" s="31"/>
      <c r="W940" s="13"/>
    </row>
    <row r="941" spans="1:23" ht="12.75" x14ac:dyDescent="0.2">
      <c r="A941" s="31"/>
      <c r="W941" s="13"/>
    </row>
    <row r="942" spans="1:23" ht="12.75" x14ac:dyDescent="0.2">
      <c r="A942" s="31"/>
      <c r="W942" s="13"/>
    </row>
    <row r="943" spans="1:23" ht="12.75" x14ac:dyDescent="0.2">
      <c r="A943" s="31"/>
      <c r="W943" s="13"/>
    </row>
    <row r="944" spans="1:23" ht="12.75" x14ac:dyDescent="0.2">
      <c r="A944" s="31"/>
      <c r="W944" s="13"/>
    </row>
    <row r="945" spans="1:23" ht="12.75" x14ac:dyDescent="0.2">
      <c r="A945" s="31"/>
      <c r="W945" s="13"/>
    </row>
    <row r="946" spans="1:23" ht="12.75" x14ac:dyDescent="0.2">
      <c r="A946" s="31"/>
      <c r="W946" s="13"/>
    </row>
    <row r="947" spans="1:23" ht="12.75" x14ac:dyDescent="0.2">
      <c r="A947" s="31"/>
      <c r="W947" s="13"/>
    </row>
    <row r="948" spans="1:23" ht="12.75" x14ac:dyDescent="0.2">
      <c r="A948" s="31"/>
      <c r="W948" s="13"/>
    </row>
    <row r="949" spans="1:23" ht="12.75" x14ac:dyDescent="0.2">
      <c r="A949" s="31"/>
      <c r="W949" s="13"/>
    </row>
    <row r="950" spans="1:23" ht="12.75" x14ac:dyDescent="0.2">
      <c r="A950" s="31"/>
      <c r="W950" s="13"/>
    </row>
    <row r="951" spans="1:23" ht="12.75" x14ac:dyDescent="0.2">
      <c r="A951" s="31"/>
      <c r="W951" s="13"/>
    </row>
    <row r="952" spans="1:23" ht="12.75" x14ac:dyDescent="0.2">
      <c r="A952" s="31"/>
      <c r="W952" s="13"/>
    </row>
    <row r="953" spans="1:23" ht="12.75" x14ac:dyDescent="0.2">
      <c r="A953" s="31"/>
      <c r="W953" s="13"/>
    </row>
    <row r="954" spans="1:23" ht="12.75" x14ac:dyDescent="0.2">
      <c r="A954" s="31"/>
      <c r="W954" s="13"/>
    </row>
    <row r="955" spans="1:23" ht="12.75" x14ac:dyDescent="0.2">
      <c r="A955" s="31"/>
      <c r="W955" s="13"/>
    </row>
    <row r="956" spans="1:23" ht="12.75" x14ac:dyDescent="0.2">
      <c r="A956" s="31"/>
      <c r="W956" s="13"/>
    </row>
    <row r="957" spans="1:23" ht="12.75" x14ac:dyDescent="0.2">
      <c r="A957" s="31"/>
      <c r="W957" s="13"/>
    </row>
    <row r="958" spans="1:23" ht="12.75" x14ac:dyDescent="0.2">
      <c r="A958" s="31"/>
      <c r="W958" s="13"/>
    </row>
    <row r="959" spans="1:23" ht="12.75" x14ac:dyDescent="0.2">
      <c r="A959" s="31"/>
      <c r="W959" s="13"/>
    </row>
    <row r="960" spans="1:23" ht="12.75" x14ac:dyDescent="0.2">
      <c r="A960" s="31"/>
      <c r="W960" s="13"/>
    </row>
    <row r="961" spans="1:23" ht="12.75" x14ac:dyDescent="0.2">
      <c r="A961" s="31"/>
      <c r="W961" s="13"/>
    </row>
    <row r="962" spans="1:23" ht="12.75" x14ac:dyDescent="0.2">
      <c r="A962" s="31"/>
      <c r="W962" s="13"/>
    </row>
    <row r="963" spans="1:23" ht="12.75" x14ac:dyDescent="0.2">
      <c r="A963" s="31"/>
      <c r="W963" s="13"/>
    </row>
    <row r="964" spans="1:23" ht="12.75" x14ac:dyDescent="0.2">
      <c r="A964" s="31"/>
      <c r="W964" s="13"/>
    </row>
    <row r="965" spans="1:23" ht="12.75" x14ac:dyDescent="0.2">
      <c r="A965" s="31"/>
      <c r="W965" s="13"/>
    </row>
    <row r="966" spans="1:23" ht="12.75" x14ac:dyDescent="0.2">
      <c r="A966" s="31"/>
      <c r="W966" s="13"/>
    </row>
    <row r="967" spans="1:23" ht="12.75" x14ac:dyDescent="0.2">
      <c r="A967" s="31"/>
      <c r="W967" s="13"/>
    </row>
    <row r="968" spans="1:23" ht="12.75" x14ac:dyDescent="0.2">
      <c r="A968" s="31"/>
      <c r="W968" s="13"/>
    </row>
    <row r="969" spans="1:23" ht="12.75" x14ac:dyDescent="0.2">
      <c r="A969" s="31"/>
      <c r="W969" s="13"/>
    </row>
    <row r="970" spans="1:23" ht="12.75" x14ac:dyDescent="0.2">
      <c r="A970" s="31"/>
      <c r="W970" s="13"/>
    </row>
    <row r="971" spans="1:23" ht="12.75" x14ac:dyDescent="0.2">
      <c r="A971" s="31"/>
      <c r="W971" s="13"/>
    </row>
    <row r="972" spans="1:23" ht="12.75" x14ac:dyDescent="0.2">
      <c r="A972" s="31"/>
      <c r="W972" s="13"/>
    </row>
    <row r="973" spans="1:23" ht="12.75" x14ac:dyDescent="0.2">
      <c r="A973" s="31"/>
      <c r="W973" s="13"/>
    </row>
    <row r="974" spans="1:23" ht="12.75" x14ac:dyDescent="0.2">
      <c r="A974" s="31"/>
      <c r="W974" s="13"/>
    </row>
    <row r="975" spans="1:23" ht="12.75" x14ac:dyDescent="0.2">
      <c r="A975" s="31"/>
      <c r="W975" s="13"/>
    </row>
    <row r="976" spans="1:23" ht="12.75" x14ac:dyDescent="0.2">
      <c r="A976" s="31"/>
      <c r="W976" s="13"/>
    </row>
    <row r="977" spans="1:23" ht="12.75" x14ac:dyDescent="0.2">
      <c r="A977" s="31"/>
      <c r="W977" s="13"/>
    </row>
    <row r="978" spans="1:23" ht="12.75" x14ac:dyDescent="0.2">
      <c r="A978" s="31"/>
      <c r="W978" s="13"/>
    </row>
    <row r="979" spans="1:23" ht="12.75" x14ac:dyDescent="0.2">
      <c r="A979" s="31"/>
      <c r="W979" s="13"/>
    </row>
    <row r="980" spans="1:23" ht="12.75" x14ac:dyDescent="0.2">
      <c r="A980" s="31"/>
      <c r="W980" s="13"/>
    </row>
    <row r="981" spans="1:23" ht="12.75" x14ac:dyDescent="0.2">
      <c r="A981" s="31"/>
      <c r="W981" s="13"/>
    </row>
    <row r="982" spans="1:23" ht="12.75" x14ac:dyDescent="0.2">
      <c r="A982" s="31"/>
      <c r="W982" s="13"/>
    </row>
    <row r="983" spans="1:23" ht="12.75" x14ac:dyDescent="0.2">
      <c r="A983" s="31"/>
      <c r="W983" s="13"/>
    </row>
    <row r="984" spans="1:23" ht="12.75" x14ac:dyDescent="0.2">
      <c r="A984" s="31"/>
      <c r="W984" s="13"/>
    </row>
    <row r="985" spans="1:23" ht="12.75" x14ac:dyDescent="0.2">
      <c r="A985" s="31"/>
      <c r="W985" s="13"/>
    </row>
    <row r="986" spans="1:23" ht="12.75" x14ac:dyDescent="0.2">
      <c r="A986" s="31"/>
      <c r="W986" s="13"/>
    </row>
    <row r="987" spans="1:23" ht="12.75" x14ac:dyDescent="0.2">
      <c r="A987" s="31"/>
      <c r="W987" s="13"/>
    </row>
    <row r="988" spans="1:23" ht="12.75" x14ac:dyDescent="0.2">
      <c r="A988" s="31"/>
      <c r="W988" s="13"/>
    </row>
    <row r="989" spans="1:23" ht="12.75" x14ac:dyDescent="0.2">
      <c r="A989" s="31"/>
      <c r="W989" s="13"/>
    </row>
    <row r="990" spans="1:23" ht="12.75" x14ac:dyDescent="0.2">
      <c r="A990" s="31"/>
      <c r="W990" s="13"/>
    </row>
    <row r="991" spans="1:23" ht="12.75" x14ac:dyDescent="0.2">
      <c r="A991" s="31"/>
      <c r="W991" s="13"/>
    </row>
    <row r="992" spans="1:23" ht="12.75" x14ac:dyDescent="0.2">
      <c r="A992" s="31"/>
      <c r="W992" s="13"/>
    </row>
    <row r="993" spans="1:23" ht="12.75" x14ac:dyDescent="0.2">
      <c r="A993" s="31"/>
      <c r="W993" s="13"/>
    </row>
    <row r="994" spans="1:23" ht="12.75" x14ac:dyDescent="0.2">
      <c r="A994" s="31"/>
      <c r="W994" s="13"/>
    </row>
    <row r="995" spans="1:23" ht="12.75" x14ac:dyDescent="0.2">
      <c r="A995" s="31"/>
      <c r="W995" s="13"/>
    </row>
    <row r="996" spans="1:23" ht="12.75" x14ac:dyDescent="0.2">
      <c r="A996" s="31"/>
      <c r="W996" s="13"/>
    </row>
    <row r="997" spans="1:23" ht="12.75" x14ac:dyDescent="0.2">
      <c r="A997" s="31"/>
      <c r="W997" s="13"/>
    </row>
    <row r="998" spans="1:23" ht="12.75" x14ac:dyDescent="0.2">
      <c r="A998" s="31"/>
      <c r="W998" s="13"/>
    </row>
    <row r="999" spans="1:23" ht="12.75" x14ac:dyDescent="0.2">
      <c r="A999" s="31"/>
      <c r="W999" s="13"/>
    </row>
    <row r="1000" spans="1:23" ht="12.75" x14ac:dyDescent="0.2">
      <c r="A1000" s="31"/>
      <c r="W1000" s="13"/>
    </row>
    <row r="1001" spans="1:23" ht="12.75" x14ac:dyDescent="0.2">
      <c r="A1001" s="31"/>
      <c r="W1001" s="13"/>
    </row>
    <row r="1002" spans="1:23" ht="12.75" x14ac:dyDescent="0.2">
      <c r="A1002" s="31"/>
      <c r="W1002" s="13"/>
    </row>
    <row r="1003" spans="1:23" ht="12.75" x14ac:dyDescent="0.2">
      <c r="A1003" s="31"/>
      <c r="W1003" s="13"/>
    </row>
    <row r="1004" spans="1:23" ht="12.75" x14ac:dyDescent="0.2">
      <c r="A1004" s="31"/>
      <c r="W1004" s="13"/>
    </row>
    <row r="1005" spans="1:23" ht="12.75" x14ac:dyDescent="0.2">
      <c r="A1005" s="31"/>
      <c r="W1005" s="13"/>
    </row>
    <row r="1006" spans="1:23" ht="12.75" x14ac:dyDescent="0.2">
      <c r="A1006" s="31"/>
      <c r="W1006" s="13"/>
    </row>
    <row r="1007" spans="1:23" ht="12.75" x14ac:dyDescent="0.2">
      <c r="A1007" s="31"/>
      <c r="W1007" s="13"/>
    </row>
    <row r="1008" spans="1:23" ht="12.75" x14ac:dyDescent="0.2">
      <c r="A1008" s="31"/>
      <c r="W1008" s="13"/>
    </row>
    <row r="1009" spans="1:23" ht="12.75" x14ac:dyDescent="0.2">
      <c r="A1009" s="31"/>
      <c r="W1009" s="13"/>
    </row>
    <row r="1010" spans="1:23" ht="12.75" x14ac:dyDescent="0.2">
      <c r="A1010" s="31"/>
      <c r="W1010" s="13"/>
    </row>
  </sheetData>
  <mergeCells count="2">
    <mergeCell ref="A1:Q1"/>
    <mergeCell ref="A2:Q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F46"/>
  <sheetViews>
    <sheetView tabSelected="1" topLeftCell="A25" workbookViewId="0">
      <selection activeCell="D43" sqref="D43:D44"/>
    </sheetView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26.25" customHeight="1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24.75" customHeight="1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25.5" customHeight="1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12.75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12.75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12.75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51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f>IMR!A18</f>
        <v>1</v>
      </c>
      <c r="B25" s="34">
        <f>SUM(Controle!C$4:C$34)</f>
        <v>0</v>
      </c>
      <c r="C25" s="35">
        <f>F3</f>
        <v>200</v>
      </c>
      <c r="D25" s="35">
        <f t="shared" ref="D25:D39" si="0">(IF($B$43&gt;5,1,0))*(B25*C25)</f>
        <v>0</v>
      </c>
      <c r="E25" s="56" t="s">
        <v>65</v>
      </c>
      <c r="F25" s="39"/>
    </row>
    <row r="26" spans="1:6" ht="12.75" x14ac:dyDescent="0.2">
      <c r="A26" s="33">
        <f>IMR!A19</f>
        <v>2</v>
      </c>
      <c r="B26" s="34">
        <f>COUNT(Controle!D$4:D$34)</f>
        <v>0</v>
      </c>
      <c r="C26" s="35">
        <f>B3</f>
        <v>50</v>
      </c>
      <c r="D26" s="35">
        <f t="shared" si="0"/>
        <v>0</v>
      </c>
      <c r="E26" s="56" t="s">
        <v>66</v>
      </c>
      <c r="F26" s="39"/>
    </row>
    <row r="27" spans="1:6" ht="12.75" x14ac:dyDescent="0.2">
      <c r="A27" s="33">
        <f>IMR!A20</f>
        <v>3</v>
      </c>
      <c r="B27" s="34">
        <f>SUM(Controle!E$4:E$34)</f>
        <v>0</v>
      </c>
      <c r="C27" s="35">
        <f>E3</f>
        <v>150</v>
      </c>
      <c r="D27" s="35">
        <f t="shared" si="0"/>
        <v>0</v>
      </c>
      <c r="E27" s="56" t="s">
        <v>67</v>
      </c>
      <c r="F27" s="39"/>
    </row>
    <row r="28" spans="1:6" ht="12.75" x14ac:dyDescent="0.2">
      <c r="A28" s="33">
        <f>IMR!A21</f>
        <v>4</v>
      </c>
      <c r="B28" s="34">
        <f>SUM(Controle!F$4:F$34)</f>
        <v>0</v>
      </c>
      <c r="C28" s="35">
        <f>E3</f>
        <v>150</v>
      </c>
      <c r="D28" s="35">
        <f t="shared" si="0"/>
        <v>0</v>
      </c>
      <c r="E28" s="56" t="s">
        <v>68</v>
      </c>
      <c r="F28" s="39"/>
    </row>
    <row r="29" spans="1:6" ht="12.75" x14ac:dyDescent="0.2">
      <c r="A29" s="33">
        <f>IMR!A22</f>
        <v>5</v>
      </c>
      <c r="B29" s="34">
        <f>SUM(Controle!G$4:G$34)</f>
        <v>0</v>
      </c>
      <c r="C29" s="35">
        <f>F3</f>
        <v>200</v>
      </c>
      <c r="D29" s="35">
        <f t="shared" si="0"/>
        <v>0</v>
      </c>
      <c r="E29" s="56" t="s">
        <v>65</v>
      </c>
      <c r="F29" s="39"/>
    </row>
    <row r="30" spans="1:6" ht="12.75" x14ac:dyDescent="0.2">
      <c r="A30" s="33">
        <f>IMR!A23</f>
        <v>6</v>
      </c>
      <c r="B30" s="34">
        <f>SUM(Controle!H$4:H$34)</f>
        <v>0</v>
      </c>
      <c r="C30" s="35">
        <f>E3</f>
        <v>150</v>
      </c>
      <c r="D30" s="35">
        <f t="shared" si="0"/>
        <v>0</v>
      </c>
      <c r="E30" s="56" t="s">
        <v>67</v>
      </c>
      <c r="F30" s="39"/>
    </row>
    <row r="31" spans="1:6" ht="12.75" x14ac:dyDescent="0.2">
      <c r="A31" s="33">
        <f>IMR!A24</f>
        <v>7</v>
      </c>
      <c r="B31" s="34">
        <f>SUM(Controle!I$4:I$34)</f>
        <v>0</v>
      </c>
      <c r="C31" s="35">
        <f>C3</f>
        <v>75</v>
      </c>
      <c r="D31" s="35">
        <f t="shared" si="0"/>
        <v>0</v>
      </c>
      <c r="E31" s="56" t="s">
        <v>65</v>
      </c>
      <c r="F31" s="39"/>
    </row>
    <row r="32" spans="1:6" ht="12.75" x14ac:dyDescent="0.2">
      <c r="A32" s="33">
        <f>IMR!A25</f>
        <v>8</v>
      </c>
      <c r="B32" s="34">
        <f>COUNT(Controle!J$4:J$34)</f>
        <v>0</v>
      </c>
      <c r="C32" s="35">
        <f>F3</f>
        <v>200</v>
      </c>
      <c r="D32" s="35">
        <f t="shared" si="0"/>
        <v>0</v>
      </c>
      <c r="E32" s="56" t="s">
        <v>66</v>
      </c>
      <c r="F32" s="39"/>
    </row>
    <row r="33" spans="1:6" ht="12.75" x14ac:dyDescent="0.2">
      <c r="A33" s="33">
        <f>IMR!A26</f>
        <v>9</v>
      </c>
      <c r="B33" s="34">
        <f>COUNT(Controle!K$4:K$34)</f>
        <v>0</v>
      </c>
      <c r="C33" s="35">
        <f>E3</f>
        <v>150</v>
      </c>
      <c r="D33" s="35">
        <f t="shared" si="0"/>
        <v>0</v>
      </c>
      <c r="E33" s="56" t="s">
        <v>66</v>
      </c>
      <c r="F33" s="39"/>
    </row>
    <row r="34" spans="1:6" ht="12.75" x14ac:dyDescent="0.2">
      <c r="A34" s="33">
        <f>IMR!A27</f>
        <v>10</v>
      </c>
      <c r="B34" s="34">
        <f>COUNT(Controle!L$4:L$34)</f>
        <v>0</v>
      </c>
      <c r="C34" s="35">
        <f>D3</f>
        <v>125</v>
      </c>
      <c r="D34" s="35">
        <f t="shared" si="0"/>
        <v>0</v>
      </c>
      <c r="E34" s="56" t="s">
        <v>66</v>
      </c>
      <c r="F34" s="39"/>
    </row>
    <row r="35" spans="1:6" ht="12.75" x14ac:dyDescent="0.2">
      <c r="A35" s="33">
        <f>IMR!A28</f>
        <v>11</v>
      </c>
      <c r="B35" s="34">
        <f>COUNT(Controle!M$4:M$34)</f>
        <v>0</v>
      </c>
      <c r="C35" s="35">
        <f>E3</f>
        <v>150</v>
      </c>
      <c r="D35" s="35">
        <f t="shared" si="0"/>
        <v>0</v>
      </c>
      <c r="E35" s="56" t="s">
        <v>66</v>
      </c>
      <c r="F35" s="39"/>
    </row>
    <row r="36" spans="1:6" ht="12.75" x14ac:dyDescent="0.2">
      <c r="A36" s="33">
        <f>IMR!A29</f>
        <v>12</v>
      </c>
      <c r="B36" s="34">
        <f>COUNT(Controle!N$4:N$34)</f>
        <v>0</v>
      </c>
      <c r="C36" s="35">
        <f>B3</f>
        <v>50</v>
      </c>
      <c r="D36" s="35">
        <f t="shared" si="0"/>
        <v>0</v>
      </c>
      <c r="E36" s="56" t="s">
        <v>66</v>
      </c>
      <c r="F36" s="39"/>
    </row>
    <row r="37" spans="1:6" ht="12.75" x14ac:dyDescent="0.2">
      <c r="A37" s="33">
        <f>IMR!A30</f>
        <v>13</v>
      </c>
      <c r="B37" s="34">
        <f>COUNT(Controle!O$4:O$34)</f>
        <v>0</v>
      </c>
      <c r="C37" s="35">
        <f>D3</f>
        <v>125</v>
      </c>
      <c r="D37" s="35">
        <f t="shared" si="0"/>
        <v>0</v>
      </c>
      <c r="E37" s="56" t="s">
        <v>66</v>
      </c>
      <c r="F37" s="39"/>
    </row>
    <row r="38" spans="1:6" ht="12.75" x14ac:dyDescent="0.2">
      <c r="A38" s="33">
        <f>IMR!A31</f>
        <v>14</v>
      </c>
      <c r="B38" s="34">
        <f>COUNT(Controle!P$4:P$34)</f>
        <v>0</v>
      </c>
      <c r="C38" s="35">
        <f>E3</f>
        <v>150</v>
      </c>
      <c r="D38" s="35">
        <f t="shared" si="0"/>
        <v>0</v>
      </c>
      <c r="E38" s="56" t="s">
        <v>66</v>
      </c>
      <c r="F38" s="39"/>
    </row>
    <row r="39" spans="1:6" ht="12.75" x14ac:dyDescent="0.2">
      <c r="A39" s="33">
        <f>IMR!A32</f>
        <v>15</v>
      </c>
      <c r="B39" s="34">
        <f>COUNT(Controle!Q$4:Q$34)</f>
        <v>0</v>
      </c>
      <c r="C39" s="35">
        <f>F3</f>
        <v>200</v>
      </c>
      <c r="D39" s="35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4:C34)*F7)+(COUNT(Controle!D4:D34)*F8)+(COUNT(Controle!E4:E34)*F9)+(COUNT(Controle!F4:F34)*F10)+(COUNT(Controle!G4:G34)*F11)+(COUNT(Controle!H4:H34)*F12)+(COUNT(Controle!I4:I34)*F13)+(COUNT(Controle!J4:J34)*F14)+(COUNT(Controle!K4:K34)*F15)+(COUNT(Controle!L4:L34)*F16)+(COUNT(Controle!M4:M34)*F17)+(COUNT(Controle!N4:N34)*F18)+(COUNT(Controle!O4:O34)*F19)+(COUNT(Controle!P4:P34)*F20)+(COUNT(Controle!Q4:Q34)*F21)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2:F46"/>
  <sheetViews>
    <sheetView workbookViewId="0"/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12.75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26.25" customHeight="1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24.75" customHeight="1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25.5" customHeight="1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25.5" customHeight="1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25.5" customHeight="1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64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f>IMR!A18</f>
        <v>1</v>
      </c>
      <c r="B25" s="34">
        <f>COUNT(Controle!C36:C64)</f>
        <v>0</v>
      </c>
      <c r="C25" s="35">
        <f>Jan!C25</f>
        <v>200</v>
      </c>
      <c r="D25" s="35">
        <f t="shared" ref="D25:D39" si="0">(IF($B$43&gt;5,1,0))*(C25*B25)</f>
        <v>0</v>
      </c>
      <c r="E25" s="56" t="s">
        <v>65</v>
      </c>
      <c r="F25" s="39"/>
    </row>
    <row r="26" spans="1:6" ht="12.75" x14ac:dyDescent="0.2">
      <c r="A26" s="33">
        <f>IMR!A19</f>
        <v>2</v>
      </c>
      <c r="B26" s="34">
        <f>COUNT(Controle!D$36:D$64)</f>
        <v>0</v>
      </c>
      <c r="C26" s="35">
        <f>Jan!C26</f>
        <v>50</v>
      </c>
      <c r="D26" s="35">
        <f t="shared" si="0"/>
        <v>0</v>
      </c>
      <c r="E26" s="56" t="s">
        <v>66</v>
      </c>
      <c r="F26" s="39"/>
    </row>
    <row r="27" spans="1:6" ht="12.75" x14ac:dyDescent="0.2">
      <c r="A27" s="33">
        <f>IMR!A20</f>
        <v>3</v>
      </c>
      <c r="B27" s="34">
        <f>SUM(Controle!E$36:E$64)</f>
        <v>0</v>
      </c>
      <c r="C27" s="35">
        <f>Jan!C27</f>
        <v>150</v>
      </c>
      <c r="D27" s="35">
        <f t="shared" si="0"/>
        <v>0</v>
      </c>
      <c r="E27" s="56" t="s">
        <v>67</v>
      </c>
      <c r="F27" s="39"/>
    </row>
    <row r="28" spans="1:6" ht="12.75" x14ac:dyDescent="0.2">
      <c r="A28" s="33">
        <f>IMR!A21</f>
        <v>4</v>
      </c>
      <c r="B28" s="34">
        <f>SUM(Controle!F$36:F$64)</f>
        <v>0</v>
      </c>
      <c r="C28" s="35">
        <f>Jan!C28</f>
        <v>150</v>
      </c>
      <c r="D28" s="35">
        <f t="shared" si="0"/>
        <v>0</v>
      </c>
      <c r="E28" s="56" t="s">
        <v>68</v>
      </c>
      <c r="F28" s="39"/>
    </row>
    <row r="29" spans="1:6" ht="12.75" x14ac:dyDescent="0.2">
      <c r="A29" s="33">
        <f>IMR!A22</f>
        <v>5</v>
      </c>
      <c r="B29" s="34">
        <f>SUM(Controle!G$36:G$64)</f>
        <v>0</v>
      </c>
      <c r="C29" s="35">
        <f>Jan!C29</f>
        <v>200</v>
      </c>
      <c r="D29" s="35">
        <f t="shared" si="0"/>
        <v>0</v>
      </c>
      <c r="E29" s="56" t="s">
        <v>65</v>
      </c>
      <c r="F29" s="39"/>
    </row>
    <row r="30" spans="1:6" ht="12.75" x14ac:dyDescent="0.2">
      <c r="A30" s="33">
        <f>IMR!A23</f>
        <v>6</v>
      </c>
      <c r="B30" s="34">
        <f>SUM(Controle!H$36:H$64)</f>
        <v>0</v>
      </c>
      <c r="C30" s="35">
        <f>Jan!C30</f>
        <v>150</v>
      </c>
      <c r="D30" s="35">
        <f t="shared" si="0"/>
        <v>0</v>
      </c>
      <c r="E30" s="56" t="s">
        <v>67</v>
      </c>
      <c r="F30" s="39"/>
    </row>
    <row r="31" spans="1:6" ht="12.75" x14ac:dyDescent="0.2">
      <c r="A31" s="33">
        <v>7</v>
      </c>
      <c r="B31" s="34">
        <f>SUM(Controle!I$36:I$64)</f>
        <v>0</v>
      </c>
      <c r="C31" s="35">
        <f>Jan!C31</f>
        <v>75</v>
      </c>
      <c r="D31" s="35">
        <f t="shared" si="0"/>
        <v>0</v>
      </c>
      <c r="E31" s="56" t="s">
        <v>65</v>
      </c>
      <c r="F31" s="39"/>
    </row>
    <row r="32" spans="1:6" ht="12.75" x14ac:dyDescent="0.2">
      <c r="A32" s="33">
        <v>8</v>
      </c>
      <c r="B32" s="34">
        <f>SUM(Controle!J$36:J$64)</f>
        <v>0</v>
      </c>
      <c r="C32" s="35">
        <f>Jan!C32</f>
        <v>200</v>
      </c>
      <c r="D32" s="35">
        <f t="shared" si="0"/>
        <v>0</v>
      </c>
      <c r="E32" s="56" t="s">
        <v>66</v>
      </c>
      <c r="F32" s="39"/>
    </row>
    <row r="33" spans="1:6" ht="12.75" x14ac:dyDescent="0.2">
      <c r="A33" s="33">
        <v>9</v>
      </c>
      <c r="B33" s="34">
        <f>SUM(Controle!K$36:K$64)</f>
        <v>0</v>
      </c>
      <c r="C33" s="35">
        <f>Jan!C33</f>
        <v>150</v>
      </c>
      <c r="D33" s="35">
        <f t="shared" si="0"/>
        <v>0</v>
      </c>
      <c r="E33" s="56" t="s">
        <v>66</v>
      </c>
      <c r="F33" s="39"/>
    </row>
    <row r="34" spans="1:6" ht="12.75" x14ac:dyDescent="0.2">
      <c r="A34" s="33">
        <v>10</v>
      </c>
      <c r="B34" s="34">
        <f>COUNT(Controle!L$36:L$64)</f>
        <v>0</v>
      </c>
      <c r="C34" s="35">
        <f>Jan!C34</f>
        <v>125</v>
      </c>
      <c r="D34" s="35">
        <f t="shared" si="0"/>
        <v>0</v>
      </c>
      <c r="E34" s="56" t="s">
        <v>66</v>
      </c>
      <c r="F34" s="39"/>
    </row>
    <row r="35" spans="1:6" ht="12.75" x14ac:dyDescent="0.2">
      <c r="A35" s="33">
        <v>11</v>
      </c>
      <c r="B35" s="34">
        <f>COUNT(Controle!M$36:M$64)</f>
        <v>0</v>
      </c>
      <c r="C35" s="35">
        <f>Jan!C35</f>
        <v>150</v>
      </c>
      <c r="D35" s="35">
        <f t="shared" si="0"/>
        <v>0</v>
      </c>
      <c r="E35" s="56" t="s">
        <v>66</v>
      </c>
      <c r="F35" s="39"/>
    </row>
    <row r="36" spans="1:6" ht="12.75" x14ac:dyDescent="0.2">
      <c r="A36" s="33">
        <v>12</v>
      </c>
      <c r="B36" s="34">
        <f>COUNT(Controle!N$36:N$64)</f>
        <v>0</v>
      </c>
      <c r="C36" s="35">
        <f>Jan!C36</f>
        <v>50</v>
      </c>
      <c r="D36" s="35">
        <f t="shared" si="0"/>
        <v>0</v>
      </c>
      <c r="E36" s="56" t="s">
        <v>66</v>
      </c>
      <c r="F36" s="39"/>
    </row>
    <row r="37" spans="1:6" ht="12.75" x14ac:dyDescent="0.2">
      <c r="A37" s="33">
        <v>13</v>
      </c>
      <c r="B37" s="34">
        <f>COUNT(Controle!O$36:O$64)</f>
        <v>0</v>
      </c>
      <c r="C37" s="35">
        <f>Jan!C37</f>
        <v>125</v>
      </c>
      <c r="D37" s="35">
        <f t="shared" si="0"/>
        <v>0</v>
      </c>
      <c r="E37" s="56" t="s">
        <v>66</v>
      </c>
      <c r="F37" s="39"/>
    </row>
    <row r="38" spans="1:6" ht="12.75" x14ac:dyDescent="0.2">
      <c r="A38" s="33">
        <v>14</v>
      </c>
      <c r="B38" s="34">
        <f>COUNT(Controle!P$36:P$64)</f>
        <v>0</v>
      </c>
      <c r="C38" s="35">
        <f>Jan!C38</f>
        <v>150</v>
      </c>
      <c r="D38" s="35">
        <f t="shared" si="0"/>
        <v>0</v>
      </c>
      <c r="E38" s="56" t="s">
        <v>66</v>
      </c>
      <c r="F38" s="39"/>
    </row>
    <row r="39" spans="1:6" ht="12.75" x14ac:dyDescent="0.2">
      <c r="A39" s="33">
        <v>15</v>
      </c>
      <c r="B39" s="34">
        <f>COUNT(Controle!Q$36:Q$64)</f>
        <v>0</v>
      </c>
      <c r="C39" s="35">
        <f>Jan!C39</f>
        <v>200</v>
      </c>
      <c r="D39" s="35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f>Jan!D41</f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36:C64)*F7)+(COUNT(Controle!D36:D64)*F8)+(COUNT(Controle!E36:E64)*F9)+(COUNT(Controle!F36:F64)*F10)+(COUNT(Controle!G36:G64)*F11)+(COUNT(Controle!H36:H64)*F12)+(COUNT(Controle!I36:I64)*F13)+(COUNT(Controle!J36:J64)*F14)+(COUNT(Controle!K36:K64)*F15)+(COUNT(Controle!L36:L64)*F16)+(COUNT(Controle!M36:M64)*F17)+(COUNT(Controle!N36:N64)*F18)+(COUNT(Controle!O36:O64)*F19)+(COUNT(Controle!P36:P64)*F20)+(COUNT(Controle!Q36:Q64)*F21)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2:F46"/>
  <sheetViews>
    <sheetView workbookViewId="0"/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12.75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26.25" customHeight="1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24.75" customHeight="1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25.5" customHeight="1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25.5" customHeight="1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25.5" customHeight="1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64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f>IMR!A18</f>
        <v>1</v>
      </c>
      <c r="B25" s="34">
        <f>COUNT(Controle!C36:C64)</f>
        <v>0</v>
      </c>
      <c r="C25" s="35">
        <f>Jan!C25</f>
        <v>200</v>
      </c>
      <c r="D25" s="35">
        <f t="shared" ref="D25:D39" si="0">(IF($B$43&gt;5,1,0))*(C25*B25)</f>
        <v>0</v>
      </c>
      <c r="E25" s="56" t="s">
        <v>65</v>
      </c>
      <c r="F25" s="39"/>
    </row>
    <row r="26" spans="1:6" ht="12.75" x14ac:dyDescent="0.2">
      <c r="A26" s="33">
        <f>IMR!A19</f>
        <v>2</v>
      </c>
      <c r="B26" s="34">
        <f>COUNT(Controle!D$36:D$64)</f>
        <v>0</v>
      </c>
      <c r="C26" s="35">
        <f>Jan!C26</f>
        <v>50</v>
      </c>
      <c r="D26" s="35">
        <f t="shared" si="0"/>
        <v>0</v>
      </c>
      <c r="E26" s="56" t="s">
        <v>66</v>
      </c>
      <c r="F26" s="39"/>
    </row>
    <row r="27" spans="1:6" ht="12.75" x14ac:dyDescent="0.2">
      <c r="A27" s="33">
        <f>IMR!A20</f>
        <v>3</v>
      </c>
      <c r="B27" s="34">
        <f>SUM(Controle!E$36:E$64)</f>
        <v>0</v>
      </c>
      <c r="C27" s="35">
        <f>Jan!C27</f>
        <v>150</v>
      </c>
      <c r="D27" s="35">
        <f t="shared" si="0"/>
        <v>0</v>
      </c>
      <c r="E27" s="56" t="s">
        <v>67</v>
      </c>
      <c r="F27" s="39"/>
    </row>
    <row r="28" spans="1:6" ht="12.75" x14ac:dyDescent="0.2">
      <c r="A28" s="33">
        <f>IMR!A21</f>
        <v>4</v>
      </c>
      <c r="B28" s="34">
        <f>SUM(Controle!F$36:F$64)</f>
        <v>0</v>
      </c>
      <c r="C28" s="35">
        <f>Jan!C28</f>
        <v>150</v>
      </c>
      <c r="D28" s="35">
        <f t="shared" si="0"/>
        <v>0</v>
      </c>
      <c r="E28" s="56" t="s">
        <v>68</v>
      </c>
      <c r="F28" s="39"/>
    </row>
    <row r="29" spans="1:6" ht="12.75" x14ac:dyDescent="0.2">
      <c r="A29" s="33">
        <f>IMR!A22</f>
        <v>5</v>
      </c>
      <c r="B29" s="34">
        <f>SUM(Controle!G$36:G$64)</f>
        <v>0</v>
      </c>
      <c r="C29" s="35">
        <f>Jan!C29</f>
        <v>200</v>
      </c>
      <c r="D29" s="35">
        <f t="shared" si="0"/>
        <v>0</v>
      </c>
      <c r="E29" s="56" t="s">
        <v>65</v>
      </c>
      <c r="F29" s="39"/>
    </row>
    <row r="30" spans="1:6" ht="12.75" x14ac:dyDescent="0.2">
      <c r="A30" s="33">
        <f>IMR!A23</f>
        <v>6</v>
      </c>
      <c r="B30" s="34">
        <f>SUM(Controle!H$36:H$64)</f>
        <v>0</v>
      </c>
      <c r="C30" s="35">
        <f>Jan!C30</f>
        <v>150</v>
      </c>
      <c r="D30" s="35">
        <f t="shared" si="0"/>
        <v>0</v>
      </c>
      <c r="E30" s="56" t="s">
        <v>67</v>
      </c>
      <c r="F30" s="39"/>
    </row>
    <row r="31" spans="1:6" ht="12.75" x14ac:dyDescent="0.2">
      <c r="A31" s="33">
        <v>7</v>
      </c>
      <c r="B31" s="34">
        <f>SUM(Controle!I$36:I$64)</f>
        <v>0</v>
      </c>
      <c r="C31" s="35">
        <f>Jan!C31</f>
        <v>75</v>
      </c>
      <c r="D31" s="35">
        <f t="shared" si="0"/>
        <v>0</v>
      </c>
      <c r="E31" s="56" t="s">
        <v>65</v>
      </c>
      <c r="F31" s="39"/>
    </row>
    <row r="32" spans="1:6" ht="12.75" x14ac:dyDescent="0.2">
      <c r="A32" s="33">
        <v>8</v>
      </c>
      <c r="B32" s="34">
        <f>SUM(Controle!J$36:J$64)</f>
        <v>0</v>
      </c>
      <c r="C32" s="35">
        <f>Jan!C32</f>
        <v>200</v>
      </c>
      <c r="D32" s="35">
        <f t="shared" si="0"/>
        <v>0</v>
      </c>
      <c r="E32" s="56" t="s">
        <v>66</v>
      </c>
      <c r="F32" s="39"/>
    </row>
    <row r="33" spans="1:6" ht="12.75" x14ac:dyDescent="0.2">
      <c r="A33" s="33">
        <v>9</v>
      </c>
      <c r="B33" s="34">
        <f>SUM(Controle!K$36:K$64)</f>
        <v>0</v>
      </c>
      <c r="C33" s="35">
        <f>Jan!C33</f>
        <v>150</v>
      </c>
      <c r="D33" s="35">
        <f t="shared" si="0"/>
        <v>0</v>
      </c>
      <c r="E33" s="56" t="s">
        <v>66</v>
      </c>
      <c r="F33" s="39"/>
    </row>
    <row r="34" spans="1:6" ht="12.75" x14ac:dyDescent="0.2">
      <c r="A34" s="33">
        <v>10</v>
      </c>
      <c r="B34" s="34">
        <f>COUNT(Controle!L$36:L$64)</f>
        <v>0</v>
      </c>
      <c r="C34" s="35">
        <f>Jan!C34</f>
        <v>125</v>
      </c>
      <c r="D34" s="35">
        <f t="shared" si="0"/>
        <v>0</v>
      </c>
      <c r="E34" s="56" t="s">
        <v>66</v>
      </c>
      <c r="F34" s="39"/>
    </row>
    <row r="35" spans="1:6" ht="12.75" x14ac:dyDescent="0.2">
      <c r="A35" s="33">
        <v>11</v>
      </c>
      <c r="B35" s="34">
        <f>COUNT(Controle!M$36:M$64)</f>
        <v>0</v>
      </c>
      <c r="C35" s="35">
        <f>Jan!C35</f>
        <v>150</v>
      </c>
      <c r="D35" s="35">
        <f t="shared" si="0"/>
        <v>0</v>
      </c>
      <c r="E35" s="56" t="s">
        <v>66</v>
      </c>
      <c r="F35" s="39"/>
    </row>
    <row r="36" spans="1:6" ht="12.75" x14ac:dyDescent="0.2">
      <c r="A36" s="33">
        <v>12</v>
      </c>
      <c r="B36" s="34">
        <f>COUNT(Controle!N$36:N$64)</f>
        <v>0</v>
      </c>
      <c r="C36" s="35">
        <f>Jan!C36</f>
        <v>50</v>
      </c>
      <c r="D36" s="35">
        <f t="shared" si="0"/>
        <v>0</v>
      </c>
      <c r="E36" s="56" t="s">
        <v>66</v>
      </c>
      <c r="F36" s="39"/>
    </row>
    <row r="37" spans="1:6" ht="12.75" x14ac:dyDescent="0.2">
      <c r="A37" s="33">
        <v>13</v>
      </c>
      <c r="B37" s="34">
        <f>COUNT(Controle!O$36:O$64)</f>
        <v>0</v>
      </c>
      <c r="C37" s="35">
        <f>Jan!C37</f>
        <v>125</v>
      </c>
      <c r="D37" s="35">
        <f t="shared" si="0"/>
        <v>0</v>
      </c>
      <c r="E37" s="56" t="s">
        <v>66</v>
      </c>
      <c r="F37" s="39"/>
    </row>
    <row r="38" spans="1:6" ht="12.75" x14ac:dyDescent="0.2">
      <c r="A38" s="33">
        <v>14</v>
      </c>
      <c r="B38" s="34">
        <f>COUNT(Controle!P$36:P$64)</f>
        <v>0</v>
      </c>
      <c r="C38" s="35">
        <f>Jan!C38</f>
        <v>150</v>
      </c>
      <c r="D38" s="35">
        <f t="shared" si="0"/>
        <v>0</v>
      </c>
      <c r="E38" s="56" t="s">
        <v>66</v>
      </c>
      <c r="F38" s="39"/>
    </row>
    <row r="39" spans="1:6" ht="12.75" x14ac:dyDescent="0.2">
      <c r="A39" s="33">
        <v>15</v>
      </c>
      <c r="B39" s="34">
        <f>COUNT(Controle!Q$36:Q$64)</f>
        <v>0</v>
      </c>
      <c r="C39" s="35">
        <f>Jan!C39</f>
        <v>200</v>
      </c>
      <c r="D39" s="35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f>Jan!D41</f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66:C96)*F7)+(COUNT(Controle!D66:D96)*F8)+(COUNT(Controle!E66:E96)*F9)+(COUNT(Controle!F66:F96)*F10)+(COUNT(Controle!G66:G96)*F11)+(COUNT(Controle!H66:H96)*F12)+(COUNT(Controle!I66:I96)*F13)+(COUNT(Controle!J66:J96)*F14)+(COUNT(Controle!K66:K96)*F15)+(COUNT(Controle!L66:L96)*F16)+(COUNT(Controle!M66:M96)*F17)+(COUNT(Controle!N66:N96)*F18)+(COUNT(Controle!O66:O96)*F19)+(COUNT(Controle!P66:P96)*F20)+(COUNT(Controle!Q66:Q96)*F21)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2:F46"/>
  <sheetViews>
    <sheetView workbookViewId="0"/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12.75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26.25" customHeight="1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24.75" customHeight="1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25.5" customHeight="1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25.5" customHeight="1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25.5" customHeight="1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64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v>1</v>
      </c>
      <c r="B25" s="34">
        <f>SUM(Controle!C$98:C$127)</f>
        <v>0</v>
      </c>
      <c r="C25" s="35">
        <f>Jan!C25</f>
        <v>200</v>
      </c>
      <c r="D25" s="36">
        <f t="shared" ref="D25:D39" si="0">(IF($B$43&gt;5,1,0))*(B25*C25)</f>
        <v>0</v>
      </c>
      <c r="E25" s="56" t="s">
        <v>65</v>
      </c>
      <c r="F25" s="39"/>
    </row>
    <row r="26" spans="1:6" ht="12.75" x14ac:dyDescent="0.2">
      <c r="A26" s="33">
        <v>2</v>
      </c>
      <c r="B26" s="34">
        <f>COUNT(Controle!D$98:D$127)</f>
        <v>0</v>
      </c>
      <c r="C26" s="35">
        <f>Jan!C26</f>
        <v>50</v>
      </c>
      <c r="D26" s="36">
        <f t="shared" si="0"/>
        <v>0</v>
      </c>
      <c r="E26" s="56" t="s">
        <v>66</v>
      </c>
      <c r="F26" s="39"/>
    </row>
    <row r="27" spans="1:6" ht="12.75" x14ac:dyDescent="0.2">
      <c r="A27" s="33">
        <v>3</v>
      </c>
      <c r="B27" s="34">
        <f>SUM(Controle!E$98:E$127)</f>
        <v>0</v>
      </c>
      <c r="C27" s="35">
        <f>Jan!C27</f>
        <v>150</v>
      </c>
      <c r="D27" s="36">
        <f t="shared" si="0"/>
        <v>0</v>
      </c>
      <c r="E27" s="56" t="s">
        <v>67</v>
      </c>
      <c r="F27" s="39"/>
    </row>
    <row r="28" spans="1:6" ht="12.75" x14ac:dyDescent="0.2">
      <c r="A28" s="33">
        <v>4</v>
      </c>
      <c r="B28" s="34">
        <f>SUM(Controle!F$98:F$127)</f>
        <v>0</v>
      </c>
      <c r="C28" s="35">
        <f>Jan!C28</f>
        <v>150</v>
      </c>
      <c r="D28" s="36">
        <f t="shared" si="0"/>
        <v>0</v>
      </c>
      <c r="E28" s="56" t="s">
        <v>68</v>
      </c>
      <c r="F28" s="39"/>
    </row>
    <row r="29" spans="1:6" ht="12.75" x14ac:dyDescent="0.2">
      <c r="A29" s="33">
        <v>5</v>
      </c>
      <c r="B29" s="34">
        <f>SUM(Controle!G$98:G$127)</f>
        <v>0</v>
      </c>
      <c r="C29" s="35">
        <f>Jan!C29</f>
        <v>200</v>
      </c>
      <c r="D29" s="36">
        <f t="shared" si="0"/>
        <v>0</v>
      </c>
      <c r="E29" s="56" t="s">
        <v>65</v>
      </c>
      <c r="F29" s="39"/>
    </row>
    <row r="30" spans="1:6" ht="12.75" x14ac:dyDescent="0.2">
      <c r="A30" s="33">
        <v>6</v>
      </c>
      <c r="B30" s="34">
        <f>SUM(Controle!H$98:H$127)</f>
        <v>0</v>
      </c>
      <c r="C30" s="35">
        <f>Jan!C30</f>
        <v>150</v>
      </c>
      <c r="D30" s="36">
        <f t="shared" si="0"/>
        <v>0</v>
      </c>
      <c r="E30" s="56" t="s">
        <v>67</v>
      </c>
      <c r="F30" s="39"/>
    </row>
    <row r="31" spans="1:6" ht="12.75" x14ac:dyDescent="0.2">
      <c r="A31" s="33">
        <v>7</v>
      </c>
      <c r="B31" s="34">
        <f>SUM(Controle!I$98:I$127)</f>
        <v>0</v>
      </c>
      <c r="C31" s="35">
        <f>Jan!C31</f>
        <v>75</v>
      </c>
      <c r="D31" s="36">
        <f t="shared" si="0"/>
        <v>0</v>
      </c>
      <c r="E31" s="56" t="s">
        <v>65</v>
      </c>
      <c r="F31" s="39"/>
    </row>
    <row r="32" spans="1:6" ht="12.75" x14ac:dyDescent="0.2">
      <c r="A32" s="33">
        <v>8</v>
      </c>
      <c r="B32" s="34">
        <f>SUM(Controle!J$98:J$127)</f>
        <v>0</v>
      </c>
      <c r="C32" s="35">
        <f>Jan!C32</f>
        <v>200</v>
      </c>
      <c r="D32" s="36">
        <f t="shared" si="0"/>
        <v>0</v>
      </c>
      <c r="E32" s="56" t="s">
        <v>66</v>
      </c>
      <c r="F32" s="39"/>
    </row>
    <row r="33" spans="1:6" ht="12.75" x14ac:dyDescent="0.2">
      <c r="A33" s="33">
        <v>9</v>
      </c>
      <c r="B33" s="34">
        <f>SUM(Controle!K$98:K$127)</f>
        <v>0</v>
      </c>
      <c r="C33" s="35">
        <f>Jan!C33</f>
        <v>150</v>
      </c>
      <c r="D33" s="36">
        <f t="shared" si="0"/>
        <v>0</v>
      </c>
      <c r="E33" s="56" t="s">
        <v>66</v>
      </c>
      <c r="F33" s="39"/>
    </row>
    <row r="34" spans="1:6" ht="12.75" x14ac:dyDescent="0.2">
      <c r="A34" s="33">
        <v>10</v>
      </c>
      <c r="B34" s="34">
        <f>COUNT(Controle!L$98:L$127)</f>
        <v>0</v>
      </c>
      <c r="C34" s="35">
        <f>Jan!C34</f>
        <v>125</v>
      </c>
      <c r="D34" s="36">
        <f t="shared" si="0"/>
        <v>0</v>
      </c>
      <c r="E34" s="56" t="s">
        <v>66</v>
      </c>
      <c r="F34" s="39"/>
    </row>
    <row r="35" spans="1:6" ht="12.75" x14ac:dyDescent="0.2">
      <c r="A35" s="33">
        <v>11</v>
      </c>
      <c r="B35" s="34">
        <f>COUNT(Controle!M$98:M$127)</f>
        <v>0</v>
      </c>
      <c r="C35" s="35">
        <f>Jan!C35</f>
        <v>150</v>
      </c>
      <c r="D35" s="36">
        <f t="shared" si="0"/>
        <v>0</v>
      </c>
      <c r="E35" s="56" t="s">
        <v>66</v>
      </c>
      <c r="F35" s="39"/>
    </row>
    <row r="36" spans="1:6" ht="12.75" x14ac:dyDescent="0.2">
      <c r="A36" s="33">
        <v>12</v>
      </c>
      <c r="B36" s="34">
        <f>COUNT(Controle!M$98:M$127)</f>
        <v>0</v>
      </c>
      <c r="C36" s="35">
        <f>Jan!C36</f>
        <v>50</v>
      </c>
      <c r="D36" s="36">
        <f t="shared" si="0"/>
        <v>0</v>
      </c>
      <c r="E36" s="56" t="s">
        <v>66</v>
      </c>
      <c r="F36" s="39"/>
    </row>
    <row r="37" spans="1:6" ht="12.75" x14ac:dyDescent="0.2">
      <c r="A37" s="33">
        <v>13</v>
      </c>
      <c r="B37" s="34">
        <f>COUNT(Controle!M$98:M$127)</f>
        <v>0</v>
      </c>
      <c r="C37" s="35">
        <f>Jan!C37</f>
        <v>125</v>
      </c>
      <c r="D37" s="36">
        <f t="shared" si="0"/>
        <v>0</v>
      </c>
      <c r="E37" s="56" t="s">
        <v>66</v>
      </c>
      <c r="F37" s="39"/>
    </row>
    <row r="38" spans="1:6" ht="12.75" x14ac:dyDescent="0.2">
      <c r="A38" s="33">
        <v>14</v>
      </c>
      <c r="B38" s="34">
        <f>COUNT(Controle!M$98:M$127)</f>
        <v>0</v>
      </c>
      <c r="C38" s="35">
        <f>Jan!C38</f>
        <v>150</v>
      </c>
      <c r="D38" s="36">
        <f t="shared" si="0"/>
        <v>0</v>
      </c>
      <c r="E38" s="56" t="s">
        <v>66</v>
      </c>
      <c r="F38" s="39"/>
    </row>
    <row r="39" spans="1:6" ht="12.75" x14ac:dyDescent="0.2">
      <c r="A39" s="33">
        <v>15</v>
      </c>
      <c r="B39" s="34">
        <f>COUNT(Controle!Q$98:Q$127)</f>
        <v>0</v>
      </c>
      <c r="C39" s="35">
        <f>Jan!C39</f>
        <v>200</v>
      </c>
      <c r="D39" s="36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f>Jan!D41</f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98:C127)*F7)+(COUNT(Controle!D98:D127)*F8)+(COUNT(Controle!E98:E127)*F9)+(COUNT(Controle!F98:F127)*F10)+(COUNT(Controle!G98:G127)*F11)+(COUNT(Controle!H98:H127)*F12)+(COUNT(Controle!I98:I127)*F13)+(COUNT(Controle!J98:J127)*F14)+(COUNT(Controle!K98:K127)*F15)+(COUNT(Controle!L98:L127)*F16)+(COUNT(Controle!M98:M127)*F17)+(COUNT(Controle!N98:N127)*F18)+(COUNT(Controle!O98:O127)*F19)+(COUNT(Controle!P98:P127)*F20)+(COUNT(Controle!Q98:Q127)*F21)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2:F46"/>
  <sheetViews>
    <sheetView workbookViewId="0"/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12.75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41.25" customHeight="1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35.25" customHeight="1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12.75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12.75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12.75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64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v>1</v>
      </c>
      <c r="B25" s="34">
        <f>SUM(Controle!C$129:C$159)</f>
        <v>0</v>
      </c>
      <c r="C25" s="35">
        <f>Jan!C25</f>
        <v>200</v>
      </c>
      <c r="D25" s="36">
        <f t="shared" ref="D25:D39" si="0">(IF($B$43&gt;5,1,0))*(C25*B25)</f>
        <v>0</v>
      </c>
      <c r="E25" s="56" t="s">
        <v>65</v>
      </c>
      <c r="F25" s="39"/>
    </row>
    <row r="26" spans="1:6" ht="12.75" x14ac:dyDescent="0.2">
      <c r="A26" s="33">
        <v>2</v>
      </c>
      <c r="B26" s="34">
        <f>COUNT(Controle!D$129:D$159)</f>
        <v>0</v>
      </c>
      <c r="C26" s="35">
        <f>Jan!C26</f>
        <v>50</v>
      </c>
      <c r="D26" s="36">
        <f t="shared" si="0"/>
        <v>0</v>
      </c>
      <c r="E26" s="56" t="s">
        <v>66</v>
      </c>
      <c r="F26" s="39"/>
    </row>
    <row r="27" spans="1:6" ht="12.75" x14ac:dyDescent="0.2">
      <c r="A27" s="33">
        <v>3</v>
      </c>
      <c r="B27" s="34">
        <f>SUM(Controle!E$129:E$159)</f>
        <v>0</v>
      </c>
      <c r="C27" s="35">
        <f>Jan!C27</f>
        <v>150</v>
      </c>
      <c r="D27" s="36">
        <f t="shared" si="0"/>
        <v>0</v>
      </c>
      <c r="E27" s="56" t="s">
        <v>67</v>
      </c>
      <c r="F27" s="39"/>
    </row>
    <row r="28" spans="1:6" ht="12.75" x14ac:dyDescent="0.2">
      <c r="A28" s="33">
        <v>4</v>
      </c>
      <c r="B28" s="34">
        <f>SUM(Controle!F$129:F$159)</f>
        <v>0</v>
      </c>
      <c r="C28" s="35">
        <f>Jan!C28</f>
        <v>150</v>
      </c>
      <c r="D28" s="36">
        <f t="shared" si="0"/>
        <v>0</v>
      </c>
      <c r="E28" s="56" t="s">
        <v>68</v>
      </c>
      <c r="F28" s="39"/>
    </row>
    <row r="29" spans="1:6" ht="12.75" x14ac:dyDescent="0.2">
      <c r="A29" s="33">
        <v>5</v>
      </c>
      <c r="B29" s="34">
        <f>COUNT(Controle!G$129:G$159)</f>
        <v>0</v>
      </c>
      <c r="C29" s="35">
        <f>Jan!C29</f>
        <v>200</v>
      </c>
      <c r="D29" s="36">
        <f t="shared" si="0"/>
        <v>0</v>
      </c>
      <c r="E29" s="56" t="s">
        <v>65</v>
      </c>
      <c r="F29" s="39"/>
    </row>
    <row r="30" spans="1:6" ht="12.75" x14ac:dyDescent="0.2">
      <c r="A30" s="33">
        <v>6</v>
      </c>
      <c r="B30" s="34">
        <f>COUNT(Controle!H$129:H$159)</f>
        <v>0</v>
      </c>
      <c r="C30" s="35">
        <f>Jan!C30</f>
        <v>150</v>
      </c>
      <c r="D30" s="36">
        <f t="shared" si="0"/>
        <v>0</v>
      </c>
      <c r="E30" s="56" t="s">
        <v>67</v>
      </c>
      <c r="F30" s="39"/>
    </row>
    <row r="31" spans="1:6" ht="12.75" x14ac:dyDescent="0.2">
      <c r="A31" s="33">
        <v>7</v>
      </c>
      <c r="B31" s="34">
        <f>SUM(Controle!I$129:I$159)</f>
        <v>0</v>
      </c>
      <c r="C31" s="35">
        <f>Jan!C31</f>
        <v>75</v>
      </c>
      <c r="D31" s="36">
        <f t="shared" si="0"/>
        <v>0</v>
      </c>
      <c r="E31" s="56" t="s">
        <v>65</v>
      </c>
      <c r="F31" s="39"/>
    </row>
    <row r="32" spans="1:6" ht="12.75" x14ac:dyDescent="0.2">
      <c r="A32" s="33">
        <v>8</v>
      </c>
      <c r="B32" s="34">
        <f>SUM(Controle!J$129:J$159)</f>
        <v>0</v>
      </c>
      <c r="C32" s="35">
        <f>Jan!C32</f>
        <v>200</v>
      </c>
      <c r="D32" s="36">
        <f t="shared" si="0"/>
        <v>0</v>
      </c>
      <c r="E32" s="56" t="s">
        <v>66</v>
      </c>
      <c r="F32" s="39"/>
    </row>
    <row r="33" spans="1:6" ht="12.75" x14ac:dyDescent="0.2">
      <c r="A33" s="33">
        <v>9</v>
      </c>
      <c r="B33" s="34">
        <f>SUM(Controle!K$129:K$159)</f>
        <v>0</v>
      </c>
      <c r="C33" s="35">
        <f>Jan!C33</f>
        <v>150</v>
      </c>
      <c r="D33" s="36">
        <f t="shared" si="0"/>
        <v>0</v>
      </c>
      <c r="E33" s="56" t="s">
        <v>66</v>
      </c>
      <c r="F33" s="39"/>
    </row>
    <row r="34" spans="1:6" ht="12.75" x14ac:dyDescent="0.2">
      <c r="A34" s="33">
        <v>10</v>
      </c>
      <c r="B34" s="34">
        <f>COUNT(Controle!L$129:L$159)</f>
        <v>0</v>
      </c>
      <c r="C34" s="35">
        <f>Jan!C34</f>
        <v>125</v>
      </c>
      <c r="D34" s="36">
        <f t="shared" si="0"/>
        <v>0</v>
      </c>
      <c r="E34" s="56" t="s">
        <v>66</v>
      </c>
      <c r="F34" s="39"/>
    </row>
    <row r="35" spans="1:6" ht="12.75" x14ac:dyDescent="0.2">
      <c r="A35" s="33">
        <v>11</v>
      </c>
      <c r="B35" s="34">
        <f>COUNT(Controle!M$129:M$159)</f>
        <v>0</v>
      </c>
      <c r="C35" s="35">
        <f>Jan!C35</f>
        <v>150</v>
      </c>
      <c r="D35" s="36">
        <f t="shared" si="0"/>
        <v>0</v>
      </c>
      <c r="E35" s="56" t="s">
        <v>66</v>
      </c>
      <c r="F35" s="39"/>
    </row>
    <row r="36" spans="1:6" ht="12.75" x14ac:dyDescent="0.2">
      <c r="A36" s="33">
        <v>12</v>
      </c>
      <c r="B36" s="34">
        <f>COUNT(Controle!M$129:M$159)</f>
        <v>0</v>
      </c>
      <c r="C36" s="35">
        <f>Jan!C36</f>
        <v>50</v>
      </c>
      <c r="D36" s="36">
        <f t="shared" si="0"/>
        <v>0</v>
      </c>
      <c r="E36" s="56" t="s">
        <v>66</v>
      </c>
      <c r="F36" s="39"/>
    </row>
    <row r="37" spans="1:6" ht="12.75" x14ac:dyDescent="0.2">
      <c r="A37" s="33">
        <v>13</v>
      </c>
      <c r="B37" s="34">
        <f>COUNT(Controle!M$129:M$159)</f>
        <v>0</v>
      </c>
      <c r="C37" s="35">
        <f>Jan!C37</f>
        <v>125</v>
      </c>
      <c r="D37" s="36">
        <f t="shared" si="0"/>
        <v>0</v>
      </c>
      <c r="E37" s="56" t="s">
        <v>66</v>
      </c>
      <c r="F37" s="39"/>
    </row>
    <row r="38" spans="1:6" ht="12.75" x14ac:dyDescent="0.2">
      <c r="A38" s="33">
        <v>14</v>
      </c>
      <c r="B38" s="34">
        <f>COUNT(Controle!M$129:M$159)</f>
        <v>0</v>
      </c>
      <c r="C38" s="35">
        <f>Jan!C38</f>
        <v>150</v>
      </c>
      <c r="D38" s="36">
        <f t="shared" si="0"/>
        <v>0</v>
      </c>
      <c r="E38" s="56" t="s">
        <v>66</v>
      </c>
      <c r="F38" s="39"/>
    </row>
    <row r="39" spans="1:6" ht="12.75" x14ac:dyDescent="0.2">
      <c r="A39" s="33">
        <v>15</v>
      </c>
      <c r="B39" s="34">
        <f>COUNT(Controle!Q$129:Q$159)</f>
        <v>0</v>
      </c>
      <c r="C39" s="35">
        <f>Jan!C39</f>
        <v>200</v>
      </c>
      <c r="D39" s="36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f>Jan!D41</f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129:C159)*F7)+(COUNT(Controle!D129:D159)*F8)+(COUNT(Controle!E129:E159)*F9)+(COUNT(Controle!F129:F159)*F10)+(COUNT(Controle!G129:G159)*F11)+(COUNT(Controle!H129:H159)*F12)+(COUNT(Controle!I129:I159)*F13)+(COUNT(Controle!J129:J159)*F14)+(COUNT(Controle!K129:K159)*F15)+(COUNT(Controle!L129:L159)*F16)+(COUNT(Controle!M129:M159)*F17)+(COUNT(Controle!N129:N159)*F18)+(COUNT(Controle!O129:O159)*F19)+(COUNT(Controle!P129:P159)*F20)+(COUNT(Controle!Q129:Q159)*F21)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2:F46"/>
  <sheetViews>
    <sheetView workbookViewId="0"/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12.75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41.25" customHeight="1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35.25" customHeight="1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12.75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12.75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12.75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64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v>1</v>
      </c>
      <c r="B25" s="34">
        <f>SUM(Controle!C$129:C$159)</f>
        <v>0</v>
      </c>
      <c r="C25" s="35">
        <f>Jan!C25</f>
        <v>200</v>
      </c>
      <c r="D25" s="36">
        <f t="shared" ref="D25:D39" si="0">(IF($B$43&gt;5,1,0))*(C25*B25)</f>
        <v>0</v>
      </c>
      <c r="E25" s="56" t="s">
        <v>65</v>
      </c>
      <c r="F25" s="39"/>
    </row>
    <row r="26" spans="1:6" ht="12.75" x14ac:dyDescent="0.2">
      <c r="A26" s="33">
        <v>2</v>
      </c>
      <c r="B26" s="34">
        <f>COUNT(Controle!D$129:D$159)</f>
        <v>0</v>
      </c>
      <c r="C26" s="35">
        <f>Jan!C26</f>
        <v>50</v>
      </c>
      <c r="D26" s="36">
        <f t="shared" si="0"/>
        <v>0</v>
      </c>
      <c r="E26" s="56" t="s">
        <v>66</v>
      </c>
      <c r="F26" s="39"/>
    </row>
    <row r="27" spans="1:6" ht="12.75" x14ac:dyDescent="0.2">
      <c r="A27" s="33">
        <v>3</v>
      </c>
      <c r="B27" s="34">
        <f>SUM(Controle!E$129:E$159)</f>
        <v>0</v>
      </c>
      <c r="C27" s="35">
        <f>Jan!C27</f>
        <v>150</v>
      </c>
      <c r="D27" s="36">
        <f t="shared" si="0"/>
        <v>0</v>
      </c>
      <c r="E27" s="56" t="s">
        <v>67</v>
      </c>
      <c r="F27" s="39"/>
    </row>
    <row r="28" spans="1:6" ht="12.75" x14ac:dyDescent="0.2">
      <c r="A28" s="33">
        <v>4</v>
      </c>
      <c r="B28" s="34">
        <f>SUM(Controle!F$129:F$159)</f>
        <v>0</v>
      </c>
      <c r="C28" s="35">
        <f>Jan!C28</f>
        <v>150</v>
      </c>
      <c r="D28" s="36">
        <f t="shared" si="0"/>
        <v>0</v>
      </c>
      <c r="E28" s="56" t="s">
        <v>68</v>
      </c>
      <c r="F28" s="39"/>
    </row>
    <row r="29" spans="1:6" ht="12.75" x14ac:dyDescent="0.2">
      <c r="A29" s="33">
        <v>5</v>
      </c>
      <c r="B29" s="34">
        <f>COUNT(Controle!G$129:G$159)</f>
        <v>0</v>
      </c>
      <c r="C29" s="35">
        <f>Jan!C29</f>
        <v>200</v>
      </c>
      <c r="D29" s="36">
        <f t="shared" si="0"/>
        <v>0</v>
      </c>
      <c r="E29" s="56" t="s">
        <v>65</v>
      </c>
      <c r="F29" s="39"/>
    </row>
    <row r="30" spans="1:6" ht="12.75" x14ac:dyDescent="0.2">
      <c r="A30" s="33">
        <v>6</v>
      </c>
      <c r="B30" s="34">
        <f>COUNT(Controle!H$129:H$159)</f>
        <v>0</v>
      </c>
      <c r="C30" s="35">
        <f>Jan!C30</f>
        <v>150</v>
      </c>
      <c r="D30" s="36">
        <f t="shared" si="0"/>
        <v>0</v>
      </c>
      <c r="E30" s="56" t="s">
        <v>67</v>
      </c>
      <c r="F30" s="39"/>
    </row>
    <row r="31" spans="1:6" ht="12.75" x14ac:dyDescent="0.2">
      <c r="A31" s="33">
        <v>7</v>
      </c>
      <c r="B31" s="34">
        <f>SUM(Controle!I$129:I$159)</f>
        <v>0</v>
      </c>
      <c r="C31" s="35">
        <f>Jan!C31</f>
        <v>75</v>
      </c>
      <c r="D31" s="36">
        <f t="shared" si="0"/>
        <v>0</v>
      </c>
      <c r="E31" s="56" t="s">
        <v>65</v>
      </c>
      <c r="F31" s="39"/>
    </row>
    <row r="32" spans="1:6" ht="12.75" x14ac:dyDescent="0.2">
      <c r="A32" s="33">
        <v>8</v>
      </c>
      <c r="B32" s="34">
        <f>SUM(Controle!J$129:J$159)</f>
        <v>0</v>
      </c>
      <c r="C32" s="35">
        <f>Jan!C32</f>
        <v>200</v>
      </c>
      <c r="D32" s="36">
        <f t="shared" si="0"/>
        <v>0</v>
      </c>
      <c r="E32" s="56" t="s">
        <v>66</v>
      </c>
      <c r="F32" s="39"/>
    </row>
    <row r="33" spans="1:6" ht="12.75" x14ac:dyDescent="0.2">
      <c r="A33" s="33">
        <v>9</v>
      </c>
      <c r="B33" s="34">
        <f>SUM(Controle!K$129:K$159)</f>
        <v>0</v>
      </c>
      <c r="C33" s="35">
        <f>Jan!C33</f>
        <v>150</v>
      </c>
      <c r="D33" s="36">
        <f t="shared" si="0"/>
        <v>0</v>
      </c>
      <c r="E33" s="56" t="s">
        <v>66</v>
      </c>
      <c r="F33" s="39"/>
    </row>
    <row r="34" spans="1:6" ht="12.75" x14ac:dyDescent="0.2">
      <c r="A34" s="33">
        <v>10</v>
      </c>
      <c r="B34" s="34">
        <f>COUNT(Controle!L$129:L$159)</f>
        <v>0</v>
      </c>
      <c r="C34" s="35">
        <f>Jan!C34</f>
        <v>125</v>
      </c>
      <c r="D34" s="36">
        <f t="shared" si="0"/>
        <v>0</v>
      </c>
      <c r="E34" s="56" t="s">
        <v>66</v>
      </c>
      <c r="F34" s="39"/>
    </row>
    <row r="35" spans="1:6" ht="12.75" x14ac:dyDescent="0.2">
      <c r="A35" s="33">
        <v>11</v>
      </c>
      <c r="B35" s="34">
        <f>COUNT(Controle!M$129:M$159)</f>
        <v>0</v>
      </c>
      <c r="C35" s="35">
        <f>Jan!C35</f>
        <v>150</v>
      </c>
      <c r="D35" s="36">
        <f t="shared" si="0"/>
        <v>0</v>
      </c>
      <c r="E35" s="56" t="s">
        <v>66</v>
      </c>
      <c r="F35" s="39"/>
    </row>
    <row r="36" spans="1:6" ht="12.75" x14ac:dyDescent="0.2">
      <c r="A36" s="33">
        <v>12</v>
      </c>
      <c r="B36" s="34">
        <f>COUNT(Controle!M$129:M$159)</f>
        <v>0</v>
      </c>
      <c r="C36" s="35">
        <f>Jan!C36</f>
        <v>50</v>
      </c>
      <c r="D36" s="36">
        <f t="shared" si="0"/>
        <v>0</v>
      </c>
      <c r="E36" s="56" t="s">
        <v>66</v>
      </c>
      <c r="F36" s="39"/>
    </row>
    <row r="37" spans="1:6" ht="12.75" x14ac:dyDescent="0.2">
      <c r="A37" s="33">
        <v>13</v>
      </c>
      <c r="B37" s="34">
        <f>COUNT(Controle!M$129:M$159)</f>
        <v>0</v>
      </c>
      <c r="C37" s="35">
        <f>Jan!C37</f>
        <v>125</v>
      </c>
      <c r="D37" s="36">
        <f t="shared" si="0"/>
        <v>0</v>
      </c>
      <c r="E37" s="56" t="s">
        <v>66</v>
      </c>
      <c r="F37" s="39"/>
    </row>
    <row r="38" spans="1:6" ht="12.75" x14ac:dyDescent="0.2">
      <c r="A38" s="33">
        <v>14</v>
      </c>
      <c r="B38" s="34">
        <f>COUNT(Controle!M$129:M$159)</f>
        <v>0</v>
      </c>
      <c r="C38" s="35">
        <f>Jan!C38</f>
        <v>150</v>
      </c>
      <c r="D38" s="36">
        <f t="shared" si="0"/>
        <v>0</v>
      </c>
      <c r="E38" s="56" t="s">
        <v>66</v>
      </c>
      <c r="F38" s="39"/>
    </row>
    <row r="39" spans="1:6" ht="12.75" x14ac:dyDescent="0.2">
      <c r="A39" s="33">
        <v>15</v>
      </c>
      <c r="B39" s="34">
        <f>COUNT(Controle!Q$129:Q$159)</f>
        <v>0</v>
      </c>
      <c r="C39" s="35">
        <f>Jan!C39</f>
        <v>200</v>
      </c>
      <c r="D39" s="36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f>Jan!D41</f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161:C190)*F7)+(COUNT(Controle!D161:D190)*F8)+(COUNT(Controle!E161:E190)*F9)+(COUNT(Controle!F161:F190)*F10)+(COUNT(Controle!G161:G190)*F11)+(COUNT(Controle!H161:H190)*F12)+(COUNT(Controle!I161:I190)*F13)+(COUNT(Controle!J161:J190)*F14)+(COUNT(Controle!K161:K190)*F15)+(COUNT(Controle!L161:L190)*F16)+(COUNT(Controle!M161:M190)*F17)+(COUNT(Controle!N161:N190)*F18)+(COUNT(Controle!O161:O190)*F19)+(COUNT(Controle!P161:P190)*F20)+(COUNT(Controle!Q161:Q190)*F21)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2:F46"/>
  <sheetViews>
    <sheetView workbookViewId="0"/>
  </sheetViews>
  <sheetFormatPr defaultColWidth="14.42578125" defaultRowHeight="15.75" customHeight="1" x14ac:dyDescent="0.2"/>
  <cols>
    <col min="1" max="1" width="19.140625" customWidth="1"/>
    <col min="2" max="6" width="15.140625" customWidth="1"/>
    <col min="7" max="15" width="14.42578125" customWidth="1"/>
  </cols>
  <sheetData>
    <row r="2" spans="1:6" ht="12.75" x14ac:dyDescent="0.2">
      <c r="A2" s="4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</row>
    <row r="3" spans="1:6" ht="12.75" x14ac:dyDescent="0.2">
      <c r="A3" s="44"/>
      <c r="B3" s="6">
        <f>IMR!B14</f>
        <v>50</v>
      </c>
      <c r="C3" s="6">
        <f>IMR!C14</f>
        <v>75</v>
      </c>
      <c r="D3" s="6">
        <f>IMR!D14</f>
        <v>125</v>
      </c>
      <c r="E3" s="6">
        <f>IMR!E14</f>
        <v>150</v>
      </c>
      <c r="F3" s="6">
        <f>IMR!F14</f>
        <v>200</v>
      </c>
    </row>
    <row r="4" spans="1:6" ht="22.5" x14ac:dyDescent="0.2">
      <c r="A4" s="45"/>
      <c r="B4" s="7" t="str">
        <f>IMR!B15</f>
        <v>ao dia sobre o valor mensal do contrato</v>
      </c>
      <c r="C4" s="7" t="str">
        <f>IMR!C15</f>
        <v>ao dia sobre o valor mensal do contrato</v>
      </c>
      <c r="D4" s="7" t="str">
        <f>IMR!D15</f>
        <v>ao dia sobre o valor mensal do contrato</v>
      </c>
      <c r="E4" s="7" t="str">
        <f>IMR!E15</f>
        <v>ao dia sobre o valor mensal do contrato</v>
      </c>
      <c r="F4" s="7" t="str">
        <f>IMR!F15</f>
        <v>ao dia sobre o valor mensal do contrato</v>
      </c>
    </row>
    <row r="5" spans="1:6" ht="12.75" x14ac:dyDescent="0.2">
      <c r="B5" s="8"/>
    </row>
    <row r="6" spans="1:6" ht="12.75" x14ac:dyDescent="0.2">
      <c r="A6" s="9" t="s">
        <v>23</v>
      </c>
      <c r="B6" s="46" t="s">
        <v>24</v>
      </c>
      <c r="C6" s="38"/>
      <c r="D6" s="38"/>
      <c r="E6" s="39"/>
      <c r="F6" s="9" t="s">
        <v>25</v>
      </c>
    </row>
    <row r="7" spans="1:6" ht="12.75" x14ac:dyDescent="0.2">
      <c r="A7" s="32">
        <f>IMR!A18</f>
        <v>1</v>
      </c>
      <c r="B7" s="50" t="str">
        <f>IMR!B18</f>
        <v>Manter empregado sem a qualificação e habilitação exigida ou Deixar de cumprir as exigências relativas à segurança do trabalho, dos programas de saúde ocupacional e riscos de acidente.</v>
      </c>
      <c r="C7" s="38"/>
      <c r="D7" s="38"/>
      <c r="E7" s="39"/>
      <c r="F7" s="32">
        <f>IMR!F18</f>
        <v>5</v>
      </c>
    </row>
    <row r="8" spans="1:6" ht="12.75" x14ac:dyDescent="0.2">
      <c r="A8" s="32">
        <f>IMR!A19</f>
        <v>2</v>
      </c>
      <c r="B8" s="50" t="str">
        <f>IMR!B19</f>
        <v>Permitir a presença de empregado sem uniforme e/ou crachá, com uniforme sujo, manchado, mal apresentado ou alocados na mesma função com uniformes despadronizados, ou seja, com modelo, cor e etc. diferentes.</v>
      </c>
      <c r="C8" s="38"/>
      <c r="D8" s="38"/>
      <c r="E8" s="39"/>
      <c r="F8" s="32">
        <f>IMR!F19</f>
        <v>1</v>
      </c>
    </row>
    <row r="9" spans="1:6" ht="12.75" x14ac:dyDescent="0.2">
      <c r="A9" s="32">
        <f>IMR!A20</f>
        <v>3</v>
      </c>
      <c r="B9" s="50" t="str">
        <f>IMR!B20</f>
        <v>Deixar de fornecer os materiais, ferramentas, utensílios, equipamentos e EPI em quantidade e definidos em proposta, ou aprovados pelo Fiscal, indispensáveis na prestação dos serviços e de impor penalidades àqueles que se negarem a usá-los.</v>
      </c>
      <c r="C9" s="38"/>
      <c r="D9" s="38"/>
      <c r="E9" s="39"/>
      <c r="F9" s="32">
        <f>IMR!F20</f>
        <v>4</v>
      </c>
    </row>
    <row r="10" spans="1:6" ht="12.75" x14ac:dyDescent="0.2">
      <c r="A10" s="32">
        <f>IMR!A21</f>
        <v>4</v>
      </c>
      <c r="B10" s="50" t="str">
        <f>IMR!B21</f>
        <v>Atrasar e/ou deixar de fornecer uniformes e EPI’s e armamento definidos e indispensáveis na prestação dos serviços e de impor penalidades àqueles que se negarem a usá-los.</v>
      </c>
      <c r="C10" s="38"/>
      <c r="D10" s="38"/>
      <c r="E10" s="39"/>
      <c r="F10" s="32">
        <f>IMR!F21</f>
        <v>4</v>
      </c>
    </row>
    <row r="11" spans="1:6" ht="12.75" x14ac:dyDescent="0.2">
      <c r="A11" s="32">
        <f>IMR!A22</f>
        <v>5</v>
      </c>
      <c r="B11" s="50" t="str">
        <f>IMR!B22</f>
        <v>Deixar de pagar e recolher no prazo legal salários, seguros, vales-
 transportes e refeição, contribuições sociais e fiscais, bem como não arcar com quaisquer despesas diretas e/ou indiretas relacionadas à execução do Contrato nas datas estipuladas</v>
      </c>
      <c r="C11" s="38"/>
      <c r="D11" s="38"/>
      <c r="E11" s="39"/>
      <c r="F11" s="32">
        <f>IMR!F22</f>
        <v>5</v>
      </c>
    </row>
    <row r="12" spans="1:6" ht="12.75" x14ac:dyDescent="0.2">
      <c r="A12" s="32">
        <f>IMR!A23</f>
        <v>6</v>
      </c>
      <c r="B12" s="50" t="str">
        <f>IMR!B23</f>
        <v>Destruir ou danificar documentos ou bens patrimoniais por culpa ou dolo de seus empregados.</v>
      </c>
      <c r="C12" s="38"/>
      <c r="D12" s="38"/>
      <c r="E12" s="39"/>
      <c r="F12" s="32">
        <f>IMR!F23</f>
        <v>4</v>
      </c>
    </row>
    <row r="13" spans="1:6" ht="12.75" x14ac:dyDescent="0.2">
      <c r="A13" s="32">
        <f>IMR!A24</f>
        <v>7</v>
      </c>
      <c r="B13" s="50" t="str">
        <f>IMR!B24</f>
        <v>Deixar de reparar, corrigir e substituir, as suas expensas, no total ou em partes, os serviços efetuados em que se verificarem vícios, danos, defeitos ou incorreções resultantes de sua execução.</v>
      </c>
      <c r="C13" s="38"/>
      <c r="D13" s="38"/>
      <c r="E13" s="39"/>
      <c r="F13" s="32">
        <f>IMR!F24</f>
        <v>2</v>
      </c>
    </row>
    <row r="14" spans="1:6" ht="12.75" x14ac:dyDescent="0.2">
      <c r="A14" s="32">
        <f>IMR!A25</f>
        <v>8</v>
      </c>
      <c r="B14" s="50" t="str">
        <f>IMR!B25</f>
        <v>Deixar de substituir, após notificação, o empregado que impeça, embarace ou dificulte a Fiscalização da Administração ou que apresentar, a critério da Contratante, conduta inconveniente ou baixa produtividade, ou Permitir situação que crie a possibilidade de causar ou cause dano físico, lesão corporal ou consequências letais.</v>
      </c>
      <c r="C14" s="38"/>
      <c r="D14" s="38"/>
      <c r="E14" s="39"/>
      <c r="F14" s="32">
        <f>IMR!F25</f>
        <v>5</v>
      </c>
    </row>
    <row r="15" spans="1:6" ht="12.75" x14ac:dyDescent="0.2">
      <c r="A15" s="32">
        <f>IMR!A26</f>
        <v>9</v>
      </c>
      <c r="B15" s="50" t="str">
        <f>IMR!B26</f>
        <v>Atrasar a apresentar, juntamente com a Nota Fiscal/Fatura os documentos necessários estabelecidos neste Termo de Referência e no Contrato.</v>
      </c>
      <c r="C15" s="38"/>
      <c r="D15" s="38"/>
      <c r="E15" s="39"/>
      <c r="F15" s="32">
        <f>IMR!F26</f>
        <v>4</v>
      </c>
    </row>
    <row r="16" spans="1:6" ht="12.75" x14ac:dyDescent="0.2">
      <c r="A16" s="32">
        <f>IMR!A27</f>
        <v>10</v>
      </c>
      <c r="B16" s="50" t="str">
        <f>IMR!B27</f>
        <v>Deixar de cumprir a solicitação formal da Fiscalização e de apresentar os relatórios indispensáveis à fiscalização do Contrato ou fornecer informações não condizentes com a realidade.</v>
      </c>
      <c r="C16" s="38"/>
      <c r="D16" s="38"/>
      <c r="E16" s="39"/>
      <c r="F16" s="32">
        <f>IMR!F27</f>
        <v>3</v>
      </c>
    </row>
    <row r="17" spans="1:6" ht="26.25" customHeight="1" x14ac:dyDescent="0.2">
      <c r="A17" s="32">
        <f>IMR!A28</f>
        <v>11</v>
      </c>
      <c r="B17" s="50" t="str">
        <f>IMR!B28</f>
        <v>Deixar de manter em serviço o efetivo mínimo definido em proposta para cada unidade/endereço, bem como a ocorrência de faltas dos empregados da Contratada, sem a imediata substituição, ou deixar de indicar ou deixar de manter, durante a execução do Contrato, preposto, conforme estabelecido neste Termo de Referência. Nestes casos ocorrerão, também, a(s) dedução(ões), em fatura, dos atrasos e faltas de empregados.</v>
      </c>
      <c r="C17" s="38"/>
      <c r="D17" s="38"/>
      <c r="E17" s="39"/>
      <c r="F17" s="32">
        <f>IMR!F28</f>
        <v>4</v>
      </c>
    </row>
    <row r="18" spans="1:6" ht="24.75" customHeight="1" x14ac:dyDescent="0.2">
      <c r="A18" s="32">
        <f>IMR!A29</f>
        <v>12</v>
      </c>
      <c r="B18" s="50" t="str">
        <f>IMR!B29</f>
        <v>Deixar de realizar a substituição dos equipamentos/materiais ou deixar de observar as especificações mínimas exigidas dessas materiais.</v>
      </c>
      <c r="C18" s="38"/>
      <c r="D18" s="38"/>
      <c r="E18" s="39"/>
      <c r="F18" s="32">
        <f>IMR!F29</f>
        <v>1</v>
      </c>
    </row>
    <row r="19" spans="1:6" ht="12.75" x14ac:dyDescent="0.2">
      <c r="A19" s="32">
        <f>IMR!A30</f>
        <v>13</v>
      </c>
      <c r="B19" s="50" t="str">
        <f>IMR!B30</f>
        <v>Deixar de cumprir e se adequar às solicitações da fiscalização advindas das pesquisas de satisfação com os usuários dos serviços.</v>
      </c>
      <c r="C19" s="38"/>
      <c r="D19" s="38"/>
      <c r="E19" s="39"/>
      <c r="F19" s="32">
        <f>IMR!F30</f>
        <v>3</v>
      </c>
    </row>
    <row r="20" spans="1:6" ht="12.75" x14ac:dyDescent="0.2">
      <c r="A20" s="32">
        <f>IMR!A31</f>
        <v>14</v>
      </c>
      <c r="B20" s="50" t="str">
        <f>IMR!B31</f>
        <v>Deixar de manter as autorizações específicas para a prestação dos serviços de vigilância, devidamente válidas, encaminhando à contratante sempre que houver alteração/atualização.</v>
      </c>
      <c r="C20" s="38"/>
      <c r="D20" s="38"/>
      <c r="E20" s="39"/>
      <c r="F20" s="32">
        <f>IMR!F31</f>
        <v>4</v>
      </c>
    </row>
    <row r="21" spans="1:6" ht="12.75" x14ac:dyDescent="0.2">
      <c r="A21" s="32">
        <f>IMR!A32</f>
        <v>15</v>
      </c>
      <c r="B21" s="50" t="str">
        <f>IMR!B32</f>
        <v>Deixar de apresentar o Registro de Certificado de Formação do Vigilante dos profissionais que prestam serviços ao MJSP, dentro da validade, e/ou permitir que profissional exerça as atividades de vigilantes dentro das dependências do MS sem o registro ou estando com ele vencido.</v>
      </c>
      <c r="C21" s="38"/>
      <c r="D21" s="38"/>
      <c r="E21" s="39"/>
      <c r="F21" s="32">
        <f>IMR!F32</f>
        <v>5</v>
      </c>
    </row>
    <row r="23" spans="1:6" ht="12.75" x14ac:dyDescent="0.2">
      <c r="A23" s="43" t="s">
        <v>60</v>
      </c>
      <c r="B23" s="43" t="s">
        <v>61</v>
      </c>
      <c r="C23" s="64" t="s">
        <v>62</v>
      </c>
      <c r="D23" s="43" t="s">
        <v>63</v>
      </c>
      <c r="E23" s="52" t="s">
        <v>64</v>
      </c>
      <c r="F23" s="53"/>
    </row>
    <row r="24" spans="1:6" ht="12.75" x14ac:dyDescent="0.2">
      <c r="A24" s="45"/>
      <c r="B24" s="45"/>
      <c r="C24" s="45"/>
      <c r="D24" s="45"/>
      <c r="E24" s="54"/>
      <c r="F24" s="55"/>
    </row>
    <row r="25" spans="1:6" ht="12.75" x14ac:dyDescent="0.2">
      <c r="A25" s="33">
        <v>1</v>
      </c>
      <c r="B25" s="34">
        <f>SUM(Controle!C$192:C$222)</f>
        <v>0</v>
      </c>
      <c r="C25" s="35">
        <f>Jan!C25</f>
        <v>200</v>
      </c>
      <c r="D25" s="36">
        <f t="shared" ref="D25:D39" si="0">(IF($B$43&gt;5,1,0))*(C25*B25)</f>
        <v>0</v>
      </c>
      <c r="E25" s="56" t="s">
        <v>65</v>
      </c>
      <c r="F25" s="39"/>
    </row>
    <row r="26" spans="1:6" ht="12.75" x14ac:dyDescent="0.2">
      <c r="A26" s="33">
        <v>2</v>
      </c>
      <c r="B26" s="34">
        <f>COUNT(Controle!D$192:D$222)</f>
        <v>0</v>
      </c>
      <c r="C26" s="35">
        <f>Jan!C26</f>
        <v>50</v>
      </c>
      <c r="D26" s="36">
        <f t="shared" si="0"/>
        <v>0</v>
      </c>
      <c r="E26" s="56" t="s">
        <v>66</v>
      </c>
      <c r="F26" s="39"/>
    </row>
    <row r="27" spans="1:6" ht="12.75" x14ac:dyDescent="0.2">
      <c r="A27" s="33">
        <v>3</v>
      </c>
      <c r="B27" s="34">
        <f>SUM(Controle!E$192:E$222)</f>
        <v>0</v>
      </c>
      <c r="C27" s="35">
        <f>Jan!C27</f>
        <v>150</v>
      </c>
      <c r="D27" s="36">
        <f t="shared" si="0"/>
        <v>0</v>
      </c>
      <c r="E27" s="56" t="s">
        <v>67</v>
      </c>
      <c r="F27" s="39"/>
    </row>
    <row r="28" spans="1:6" ht="12.75" x14ac:dyDescent="0.2">
      <c r="A28" s="33">
        <v>4</v>
      </c>
      <c r="B28" s="34">
        <f>SUM(Controle!F$192:F$222)</f>
        <v>0</v>
      </c>
      <c r="C28" s="35">
        <f>Jan!C28</f>
        <v>150</v>
      </c>
      <c r="D28" s="36">
        <f t="shared" si="0"/>
        <v>0</v>
      </c>
      <c r="E28" s="56" t="s">
        <v>68</v>
      </c>
      <c r="F28" s="39"/>
    </row>
    <row r="29" spans="1:6" ht="12.75" x14ac:dyDescent="0.2">
      <c r="A29" s="33">
        <v>5</v>
      </c>
      <c r="B29" s="34">
        <f>COUNT(Controle!G$192:G$222)</f>
        <v>0</v>
      </c>
      <c r="C29" s="35">
        <f>Jan!C29</f>
        <v>200</v>
      </c>
      <c r="D29" s="36">
        <f t="shared" si="0"/>
        <v>0</v>
      </c>
      <c r="E29" s="56" t="s">
        <v>65</v>
      </c>
      <c r="F29" s="39"/>
    </row>
    <row r="30" spans="1:6" ht="12.75" x14ac:dyDescent="0.2">
      <c r="A30" s="33">
        <v>6</v>
      </c>
      <c r="B30" s="34">
        <f>COUNT(Controle!H$192:H$222)</f>
        <v>0</v>
      </c>
      <c r="C30" s="35">
        <f>Jan!C30</f>
        <v>150</v>
      </c>
      <c r="D30" s="36">
        <f t="shared" si="0"/>
        <v>0</v>
      </c>
      <c r="E30" s="56" t="s">
        <v>67</v>
      </c>
      <c r="F30" s="39"/>
    </row>
    <row r="31" spans="1:6" ht="12.75" x14ac:dyDescent="0.2">
      <c r="A31" s="33">
        <v>7</v>
      </c>
      <c r="B31" s="34">
        <f>SUM(Controle!I$192:I$222)</f>
        <v>0</v>
      </c>
      <c r="C31" s="35">
        <f>Jan!C31</f>
        <v>75</v>
      </c>
      <c r="D31" s="36">
        <f t="shared" si="0"/>
        <v>0</v>
      </c>
      <c r="E31" s="56" t="s">
        <v>65</v>
      </c>
      <c r="F31" s="39"/>
    </row>
    <row r="32" spans="1:6" ht="12.75" x14ac:dyDescent="0.2">
      <c r="A32" s="33">
        <v>8</v>
      </c>
      <c r="B32" s="34">
        <f>SUM(Controle!J$192:J$222)</f>
        <v>0</v>
      </c>
      <c r="C32" s="35">
        <f>Jan!C32</f>
        <v>200</v>
      </c>
      <c r="D32" s="36">
        <f t="shared" si="0"/>
        <v>0</v>
      </c>
      <c r="E32" s="56" t="s">
        <v>66</v>
      </c>
      <c r="F32" s="39"/>
    </row>
    <row r="33" spans="1:6" ht="12.75" x14ac:dyDescent="0.2">
      <c r="A33" s="33">
        <v>9</v>
      </c>
      <c r="B33" s="34">
        <f>SUM(Controle!K$192:K$222)</f>
        <v>0</v>
      </c>
      <c r="C33" s="35">
        <f>Jan!C33</f>
        <v>150</v>
      </c>
      <c r="D33" s="36">
        <f t="shared" si="0"/>
        <v>0</v>
      </c>
      <c r="E33" s="56" t="s">
        <v>66</v>
      </c>
      <c r="F33" s="39"/>
    </row>
    <row r="34" spans="1:6" ht="12.75" x14ac:dyDescent="0.2">
      <c r="A34" s="33">
        <v>10</v>
      </c>
      <c r="B34" s="34">
        <f>COUNT(Controle!L$192:L$222)</f>
        <v>0</v>
      </c>
      <c r="C34" s="35">
        <f>Jan!C34</f>
        <v>125</v>
      </c>
      <c r="D34" s="36">
        <f t="shared" si="0"/>
        <v>0</v>
      </c>
      <c r="E34" s="56" t="s">
        <v>66</v>
      </c>
      <c r="F34" s="39"/>
    </row>
    <row r="35" spans="1:6" ht="12.75" x14ac:dyDescent="0.2">
      <c r="A35" s="33">
        <v>11</v>
      </c>
      <c r="B35" s="34">
        <f>COUNT(Controle!M$192:M$222)</f>
        <v>0</v>
      </c>
      <c r="C35" s="35">
        <f>Jan!C35</f>
        <v>150</v>
      </c>
      <c r="D35" s="36">
        <f t="shared" si="0"/>
        <v>0</v>
      </c>
      <c r="E35" s="56" t="s">
        <v>66</v>
      </c>
      <c r="F35" s="39"/>
    </row>
    <row r="36" spans="1:6" ht="12.75" x14ac:dyDescent="0.2">
      <c r="A36" s="33">
        <v>12</v>
      </c>
      <c r="B36" s="34">
        <f>COUNT(Controle!N$192:N$222)</f>
        <v>0</v>
      </c>
      <c r="C36" s="35">
        <f>Jan!C36</f>
        <v>50</v>
      </c>
      <c r="D36" s="36">
        <f t="shared" si="0"/>
        <v>0</v>
      </c>
      <c r="E36" s="56" t="s">
        <v>66</v>
      </c>
      <c r="F36" s="39"/>
    </row>
    <row r="37" spans="1:6" ht="12.75" x14ac:dyDescent="0.2">
      <c r="A37" s="33">
        <v>13</v>
      </c>
      <c r="B37" s="34">
        <f>COUNT(Controle!O$192:O$222)</f>
        <v>0</v>
      </c>
      <c r="C37" s="35">
        <f>Jan!C37</f>
        <v>125</v>
      </c>
      <c r="D37" s="36">
        <f t="shared" si="0"/>
        <v>0</v>
      </c>
      <c r="E37" s="56" t="s">
        <v>66</v>
      </c>
      <c r="F37" s="39"/>
    </row>
    <row r="38" spans="1:6" ht="12.75" x14ac:dyDescent="0.2">
      <c r="A38" s="33">
        <v>14</v>
      </c>
      <c r="B38" s="34">
        <f>COUNT(Controle!P$192:P$222)</f>
        <v>0</v>
      </c>
      <c r="C38" s="35">
        <f>Jan!C38</f>
        <v>150</v>
      </c>
      <c r="D38" s="36">
        <f t="shared" si="0"/>
        <v>0</v>
      </c>
      <c r="E38" s="56" t="s">
        <v>66</v>
      </c>
      <c r="F38" s="39"/>
    </row>
    <row r="39" spans="1:6" ht="12.75" x14ac:dyDescent="0.2">
      <c r="A39" s="33">
        <v>15</v>
      </c>
      <c r="B39" s="34">
        <f>COUNT(Controle!Q$192:Q$222)</f>
        <v>0</v>
      </c>
      <c r="C39" s="35">
        <f>Jan!C39</f>
        <v>200</v>
      </c>
      <c r="D39" s="36">
        <f t="shared" si="0"/>
        <v>0</v>
      </c>
      <c r="E39" s="56" t="s">
        <v>66</v>
      </c>
      <c r="F39" s="39"/>
    </row>
    <row r="40" spans="1:6" ht="12.75" x14ac:dyDescent="0.2">
      <c r="A40" s="61"/>
      <c r="B40" s="38"/>
      <c r="C40" s="38"/>
      <c r="D40" s="39"/>
    </row>
    <row r="41" spans="1:6" ht="30" customHeight="1" x14ac:dyDescent="0.2">
      <c r="A41" s="43" t="s">
        <v>69</v>
      </c>
      <c r="B41" s="62">
        <f>SUM(B25:B39)</f>
        <v>0</v>
      </c>
      <c r="C41" s="43" t="s">
        <v>70</v>
      </c>
      <c r="D41" s="58">
        <f>Jan!D41</f>
        <v>22142.05</v>
      </c>
    </row>
    <row r="42" spans="1:6" ht="30" customHeight="1" x14ac:dyDescent="0.2">
      <c r="A42" s="45"/>
      <c r="B42" s="63"/>
      <c r="C42" s="45"/>
      <c r="D42" s="45"/>
    </row>
    <row r="43" spans="1:6" ht="30" customHeight="1" x14ac:dyDescent="0.2">
      <c r="A43" s="43" t="s">
        <v>71</v>
      </c>
      <c r="B43" s="57">
        <f>(COUNT(Controle!C192:C222)*F7)+(COUNT(Controle!D192:D222)*F8)+(COUNT(Controle!E192:E222)*F9)+(COUNT(Controle!F192:F222)*F10)+(COUNT(Controle!G192:G222)*F11)+(COUNT(Controle!H192:H222)*F12)+(COUNT(Controle!I192:I222)*F13)+(COUNT(Controle!J192:J222)*F14)+(COUNT(Controle!K192:K222)*F15)+(COUNT(Controle!L192:L222)*F16)+(COUNT(Controle!M192:M222)*F17)+(COUNT(Controle!Q192:Q222)*F18)</f>
        <v>0</v>
      </c>
      <c r="C43" s="43" t="s">
        <v>72</v>
      </c>
      <c r="D43" s="58">
        <f>IF(B43&lt;21,(D41-SUM(D25:D39)),0.96*D41)</f>
        <v>22142.05</v>
      </c>
    </row>
    <row r="44" spans="1:6" ht="30" customHeight="1" x14ac:dyDescent="0.2">
      <c r="A44" s="45"/>
      <c r="B44" s="45"/>
      <c r="C44" s="45"/>
      <c r="D44" s="45"/>
    </row>
    <row r="45" spans="1:6" ht="30" customHeight="1" x14ac:dyDescent="0.2">
      <c r="A45" s="59" t="s">
        <v>73</v>
      </c>
      <c r="B45" s="39"/>
      <c r="C45" s="43" t="s">
        <v>74</v>
      </c>
      <c r="D45" s="60">
        <f>1-(D43/D41)</f>
        <v>0</v>
      </c>
    </row>
    <row r="46" spans="1:6" ht="30" customHeight="1" x14ac:dyDescent="0.2">
      <c r="C46" s="45"/>
      <c r="D46" s="45"/>
    </row>
  </sheetData>
  <mergeCells count="49">
    <mergeCell ref="A45:B45"/>
    <mergeCell ref="C45:C46"/>
    <mergeCell ref="D45:D46"/>
    <mergeCell ref="E38:F38"/>
    <mergeCell ref="E39:F39"/>
    <mergeCell ref="A40:D40"/>
    <mergeCell ref="A41:A42"/>
    <mergeCell ref="B41:B42"/>
    <mergeCell ref="C41:C42"/>
    <mergeCell ref="D41:D42"/>
    <mergeCell ref="E35:F35"/>
    <mergeCell ref="E36:F36"/>
    <mergeCell ref="E37:F37"/>
    <mergeCell ref="A43:A44"/>
    <mergeCell ref="B43:B44"/>
    <mergeCell ref="C43:C44"/>
    <mergeCell ref="D43:D4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B20:E20"/>
    <mergeCell ref="B21:E21"/>
    <mergeCell ref="A23:A24"/>
    <mergeCell ref="B23:B24"/>
    <mergeCell ref="C23:C24"/>
    <mergeCell ref="D23:D24"/>
    <mergeCell ref="E23:F24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2:A4"/>
    <mergeCell ref="B6:E6"/>
    <mergeCell ref="B7:E7"/>
    <mergeCell ref="B8:E8"/>
    <mergeCell ref="B9:E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IMR</vt:lpstr>
      <vt:lpstr>Controle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thome</dc:creator>
  <cp:lastModifiedBy>thome</cp:lastModifiedBy>
  <dcterms:created xsi:type="dcterms:W3CDTF">2021-05-19T18:12:07Z</dcterms:created>
  <dcterms:modified xsi:type="dcterms:W3CDTF">2021-05-19T18:12:07Z</dcterms:modified>
</cp:coreProperties>
</file>