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Relação de Itens"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121" i="1" l="1"/>
  <c r="L121" i="1"/>
  <c r="J121" i="1"/>
  <c r="H121" i="1"/>
  <c r="N120" i="1"/>
  <c r="L120" i="1"/>
  <c r="J120" i="1"/>
  <c r="H120" i="1"/>
  <c r="N119" i="1"/>
  <c r="R9" i="1" s="1"/>
  <c r="L119" i="1"/>
  <c r="Q9" i="1" s="1"/>
  <c r="J119" i="1"/>
  <c r="H119" i="1"/>
  <c r="N118" i="1"/>
  <c r="L118" i="1"/>
  <c r="J118" i="1"/>
  <c r="H118" i="1"/>
  <c r="N117" i="1"/>
  <c r="L117" i="1"/>
  <c r="J117" i="1"/>
  <c r="H117" i="1"/>
  <c r="N116" i="1"/>
  <c r="L116" i="1"/>
  <c r="J116" i="1"/>
  <c r="H116" i="1"/>
  <c r="N115" i="1"/>
  <c r="L115" i="1"/>
  <c r="J115" i="1"/>
  <c r="H115" i="1"/>
  <c r="N114" i="1"/>
  <c r="L114" i="1"/>
  <c r="J114" i="1"/>
  <c r="H114" i="1"/>
  <c r="N113" i="1"/>
  <c r="L113" i="1"/>
  <c r="J113" i="1"/>
  <c r="H113" i="1"/>
  <c r="N112" i="1"/>
  <c r="L112" i="1"/>
  <c r="J112" i="1"/>
  <c r="H112" i="1"/>
  <c r="N111" i="1"/>
  <c r="L111" i="1"/>
  <c r="J111" i="1"/>
  <c r="H111" i="1"/>
  <c r="N110" i="1"/>
  <c r="L110" i="1"/>
  <c r="J110" i="1"/>
  <c r="H110" i="1"/>
  <c r="N109" i="1"/>
  <c r="L109" i="1"/>
  <c r="J109" i="1"/>
  <c r="H109" i="1"/>
  <c r="N108" i="1"/>
  <c r="L108" i="1"/>
  <c r="J108" i="1"/>
  <c r="H108" i="1"/>
  <c r="N107" i="1"/>
  <c r="L107" i="1"/>
  <c r="J107" i="1"/>
  <c r="H107" i="1"/>
  <c r="N106" i="1"/>
  <c r="R8" i="1" s="1"/>
  <c r="L106" i="1"/>
  <c r="Q8" i="1" s="1"/>
  <c r="J106" i="1"/>
  <c r="H106" i="1"/>
  <c r="N105" i="1"/>
  <c r="L105" i="1"/>
  <c r="J105" i="1"/>
  <c r="H105" i="1"/>
  <c r="N104" i="1"/>
  <c r="L104" i="1"/>
  <c r="J104" i="1"/>
  <c r="H104" i="1"/>
  <c r="N103" i="1"/>
  <c r="L103" i="1"/>
  <c r="J103" i="1"/>
  <c r="H103" i="1"/>
  <c r="N102" i="1"/>
  <c r="R7" i="1" s="1"/>
  <c r="L102" i="1"/>
  <c r="J102" i="1"/>
  <c r="H102" i="1"/>
  <c r="N101" i="1"/>
  <c r="L101" i="1"/>
  <c r="J101" i="1"/>
  <c r="H101" i="1"/>
  <c r="N100" i="1"/>
  <c r="L100" i="1"/>
  <c r="J100" i="1"/>
  <c r="H100" i="1"/>
  <c r="N99" i="1"/>
  <c r="L99" i="1"/>
  <c r="J99" i="1"/>
  <c r="H99" i="1"/>
  <c r="N98" i="1"/>
  <c r="L98" i="1"/>
  <c r="J98" i="1"/>
  <c r="P6" i="1" s="1"/>
  <c r="H98" i="1"/>
  <c r="N97" i="1"/>
  <c r="L97" i="1"/>
  <c r="J97" i="1"/>
  <c r="H97" i="1"/>
  <c r="N96" i="1"/>
  <c r="L96" i="1"/>
  <c r="J96" i="1"/>
  <c r="H96" i="1"/>
  <c r="N95" i="1"/>
  <c r="L95" i="1"/>
  <c r="J95" i="1"/>
  <c r="H95" i="1"/>
  <c r="N94" i="1"/>
  <c r="L94" i="1"/>
  <c r="J94" i="1"/>
  <c r="H94" i="1"/>
  <c r="N93" i="1"/>
  <c r="N122" i="1" s="1"/>
  <c r="L93" i="1"/>
  <c r="L122" i="1" s="1"/>
  <c r="J93" i="1"/>
  <c r="J122" i="1" s="1"/>
  <c r="H93" i="1"/>
  <c r="P88" i="1"/>
  <c r="N88" i="1"/>
  <c r="L88" i="1"/>
  <c r="J88" i="1"/>
  <c r="H88" i="1"/>
  <c r="P86" i="1"/>
  <c r="N86" i="1"/>
  <c r="L86" i="1"/>
  <c r="J86" i="1"/>
  <c r="H86" i="1"/>
  <c r="P85" i="1"/>
  <c r="N9" i="1" s="1"/>
  <c r="N85" i="1"/>
  <c r="L85" i="1"/>
  <c r="J85" i="1"/>
  <c r="H85" i="1"/>
  <c r="P84" i="1"/>
  <c r="N84" i="1"/>
  <c r="L84" i="1"/>
  <c r="J84" i="1"/>
  <c r="K9" i="1" s="1"/>
  <c r="H84" i="1"/>
  <c r="P83" i="1"/>
  <c r="N83" i="1"/>
  <c r="L83" i="1"/>
  <c r="J83" i="1"/>
  <c r="H83" i="1"/>
  <c r="P82" i="1"/>
  <c r="N82" i="1"/>
  <c r="L82" i="1"/>
  <c r="J82" i="1"/>
  <c r="H82" i="1"/>
  <c r="P81" i="1"/>
  <c r="N81" i="1"/>
  <c r="L81" i="1"/>
  <c r="J81" i="1"/>
  <c r="H81" i="1"/>
  <c r="P80" i="1"/>
  <c r="N80" i="1"/>
  <c r="L80" i="1"/>
  <c r="J80" i="1"/>
  <c r="H80" i="1"/>
  <c r="P79" i="1"/>
  <c r="N79" i="1"/>
  <c r="L79" i="1"/>
  <c r="J79" i="1"/>
  <c r="H79" i="1"/>
  <c r="P78" i="1"/>
  <c r="N78" i="1"/>
  <c r="L78" i="1"/>
  <c r="J78" i="1"/>
  <c r="H78" i="1"/>
  <c r="P77" i="1"/>
  <c r="N77" i="1"/>
  <c r="L77" i="1"/>
  <c r="J77" i="1"/>
  <c r="H77" i="1"/>
  <c r="P76" i="1"/>
  <c r="N76" i="1"/>
  <c r="L76" i="1"/>
  <c r="J76" i="1"/>
  <c r="H76" i="1"/>
  <c r="P75" i="1"/>
  <c r="N75" i="1"/>
  <c r="L75" i="1"/>
  <c r="J75" i="1"/>
  <c r="H75" i="1"/>
  <c r="P74" i="1"/>
  <c r="N74" i="1"/>
  <c r="L74" i="1"/>
  <c r="J74" i="1"/>
  <c r="H74" i="1"/>
  <c r="P73" i="1"/>
  <c r="N73" i="1"/>
  <c r="L73" i="1"/>
  <c r="J73" i="1"/>
  <c r="H73" i="1"/>
  <c r="P72" i="1"/>
  <c r="N72" i="1"/>
  <c r="L72" i="1"/>
  <c r="J72" i="1"/>
  <c r="K8" i="1" s="1"/>
  <c r="H72" i="1"/>
  <c r="P71" i="1"/>
  <c r="N71" i="1"/>
  <c r="L71" i="1"/>
  <c r="J71" i="1"/>
  <c r="H71" i="1"/>
  <c r="P70" i="1"/>
  <c r="N70" i="1"/>
  <c r="L70" i="1"/>
  <c r="J70" i="1"/>
  <c r="H70" i="1"/>
  <c r="P69" i="1"/>
  <c r="N69" i="1"/>
  <c r="L69" i="1"/>
  <c r="J69" i="1"/>
  <c r="H69" i="1"/>
  <c r="P68" i="1"/>
  <c r="N68" i="1"/>
  <c r="L68" i="1"/>
  <c r="J68" i="1"/>
  <c r="H68" i="1"/>
  <c r="P67" i="1"/>
  <c r="N67" i="1"/>
  <c r="L67" i="1"/>
  <c r="J67" i="1"/>
  <c r="H67" i="1"/>
  <c r="P66" i="1"/>
  <c r="N66" i="1"/>
  <c r="L66" i="1"/>
  <c r="J66" i="1"/>
  <c r="H66" i="1"/>
  <c r="P65" i="1"/>
  <c r="N65" i="1"/>
  <c r="L65" i="1"/>
  <c r="J65" i="1"/>
  <c r="H65" i="1"/>
  <c r="P64" i="1"/>
  <c r="N64" i="1"/>
  <c r="L64" i="1"/>
  <c r="J64" i="1"/>
  <c r="K6" i="1" s="1"/>
  <c r="H64" i="1"/>
  <c r="P63" i="1"/>
  <c r="N63" i="1"/>
  <c r="L63" i="1"/>
  <c r="J63" i="1"/>
  <c r="H63" i="1"/>
  <c r="P62" i="1"/>
  <c r="N62" i="1"/>
  <c r="L62" i="1"/>
  <c r="J62" i="1"/>
  <c r="H62" i="1"/>
  <c r="P61" i="1"/>
  <c r="N61" i="1"/>
  <c r="L61" i="1"/>
  <c r="J61" i="1"/>
  <c r="H61" i="1"/>
  <c r="P60" i="1"/>
  <c r="N60" i="1"/>
  <c r="L60" i="1"/>
  <c r="J60" i="1"/>
  <c r="H60" i="1"/>
  <c r="P59" i="1"/>
  <c r="N59" i="1"/>
  <c r="L59" i="1"/>
  <c r="J59" i="1"/>
  <c r="H59" i="1"/>
  <c r="P58" i="1"/>
  <c r="N58" i="1"/>
  <c r="L58" i="1"/>
  <c r="J58" i="1"/>
  <c r="H58" i="1"/>
  <c r="P57" i="1"/>
  <c r="N57" i="1"/>
  <c r="L57" i="1"/>
  <c r="J57" i="1"/>
  <c r="H57" i="1"/>
  <c r="M51" i="1"/>
  <c r="L51" i="1"/>
  <c r="J51" i="1"/>
  <c r="H51" i="1"/>
  <c r="M50" i="1"/>
  <c r="L50" i="1"/>
  <c r="J50" i="1"/>
  <c r="H50" i="1"/>
  <c r="M49" i="1"/>
  <c r="L49" i="1"/>
  <c r="I9" i="1" s="1"/>
  <c r="J49" i="1"/>
  <c r="H9" i="1" s="1"/>
  <c r="H49" i="1"/>
  <c r="M48" i="1"/>
  <c r="L48" i="1"/>
  <c r="J48" i="1"/>
  <c r="H48" i="1"/>
  <c r="M47" i="1"/>
  <c r="L47" i="1"/>
  <c r="J47" i="1"/>
  <c r="H47" i="1"/>
  <c r="M46" i="1"/>
  <c r="L46" i="1"/>
  <c r="J46" i="1"/>
  <c r="H46" i="1"/>
  <c r="M45" i="1"/>
  <c r="L45" i="1"/>
  <c r="J45" i="1"/>
  <c r="H45" i="1"/>
  <c r="M44" i="1"/>
  <c r="L44" i="1"/>
  <c r="J44" i="1"/>
  <c r="H44" i="1"/>
  <c r="M43" i="1"/>
  <c r="L43" i="1"/>
  <c r="J43" i="1"/>
  <c r="H43" i="1"/>
  <c r="M42" i="1"/>
  <c r="L42" i="1"/>
  <c r="J42" i="1"/>
  <c r="H42" i="1"/>
  <c r="M41" i="1"/>
  <c r="L41" i="1"/>
  <c r="J41" i="1"/>
  <c r="H41" i="1"/>
  <c r="M40" i="1"/>
  <c r="L40" i="1"/>
  <c r="J40" i="1"/>
  <c r="H40" i="1"/>
  <c r="M39" i="1"/>
  <c r="L39" i="1"/>
  <c r="J39" i="1"/>
  <c r="H39" i="1"/>
  <c r="M38" i="1"/>
  <c r="L38" i="1"/>
  <c r="J38" i="1"/>
  <c r="H38" i="1"/>
  <c r="M37" i="1"/>
  <c r="L37" i="1"/>
  <c r="J37" i="1"/>
  <c r="H37" i="1"/>
  <c r="M36" i="1"/>
  <c r="L36" i="1"/>
  <c r="I8" i="1" s="1"/>
  <c r="J36" i="1"/>
  <c r="H36" i="1"/>
  <c r="G8" i="1" s="1"/>
  <c r="M35" i="1"/>
  <c r="L35" i="1"/>
  <c r="J35" i="1"/>
  <c r="H35" i="1"/>
  <c r="M34" i="1"/>
  <c r="L34" i="1"/>
  <c r="J34" i="1"/>
  <c r="H34" i="1"/>
  <c r="M33" i="1"/>
  <c r="L33" i="1"/>
  <c r="J33" i="1"/>
  <c r="H33" i="1"/>
  <c r="M32" i="1"/>
  <c r="L32" i="1"/>
  <c r="I7" i="1" s="1"/>
  <c r="J32" i="1"/>
  <c r="H32" i="1"/>
  <c r="G7" i="1" s="1"/>
  <c r="M31" i="1"/>
  <c r="L31" i="1"/>
  <c r="J31" i="1"/>
  <c r="H31" i="1"/>
  <c r="M30" i="1"/>
  <c r="L30" i="1"/>
  <c r="J30" i="1"/>
  <c r="H30" i="1"/>
  <c r="M29" i="1"/>
  <c r="L29" i="1"/>
  <c r="J29" i="1"/>
  <c r="H29" i="1"/>
  <c r="M28" i="1"/>
  <c r="L28" i="1"/>
  <c r="J28" i="1"/>
  <c r="H28" i="1"/>
  <c r="M27" i="1"/>
  <c r="L27" i="1"/>
  <c r="J27" i="1"/>
  <c r="H6" i="1" s="1"/>
  <c r="H27" i="1"/>
  <c r="G6" i="1" s="1"/>
  <c r="M26" i="1"/>
  <c r="L26" i="1"/>
  <c r="J26" i="1"/>
  <c r="H26" i="1"/>
  <c r="M25" i="1"/>
  <c r="L25" i="1"/>
  <c r="J25" i="1"/>
  <c r="H25" i="1"/>
  <c r="M24" i="1"/>
  <c r="L24" i="1"/>
  <c r="J24" i="1"/>
  <c r="H24" i="1"/>
  <c r="M23" i="1"/>
  <c r="L23" i="1"/>
  <c r="J23" i="1"/>
  <c r="H23" i="1"/>
  <c r="M22" i="1"/>
  <c r="L22" i="1"/>
  <c r="J22" i="1"/>
  <c r="J52" i="1" s="1"/>
  <c r="H22" i="1"/>
  <c r="G5" i="1" s="1"/>
  <c r="P9" i="1"/>
  <c r="O9" i="1"/>
  <c r="J9" i="1"/>
  <c r="G9" i="1"/>
  <c r="P8" i="1"/>
  <c r="O8" i="1"/>
  <c r="Q7" i="1"/>
  <c r="P7" i="1"/>
  <c r="O7" i="1"/>
  <c r="R6" i="1"/>
  <c r="Q6" i="1"/>
  <c r="O6" i="1"/>
  <c r="O5" i="1"/>
  <c r="I6" i="1" l="1"/>
  <c r="L5" i="1"/>
  <c r="K5" i="1"/>
  <c r="H87" i="1"/>
  <c r="M5" i="1"/>
  <c r="J6" i="1"/>
  <c r="N6" i="1"/>
  <c r="M6" i="1"/>
  <c r="J7" i="1"/>
  <c r="N7" i="1"/>
  <c r="M7" i="1"/>
  <c r="L7" i="1"/>
  <c r="K7" i="1"/>
  <c r="J8" i="1"/>
  <c r="N8" i="1"/>
  <c r="M8" i="1"/>
  <c r="L8" i="1"/>
  <c r="M9" i="1"/>
  <c r="L9" i="1"/>
  <c r="Q5" i="1"/>
  <c r="Q10" i="1" s="1"/>
  <c r="H122" i="1"/>
  <c r="G10" i="1"/>
  <c r="P5" i="1"/>
  <c r="P10" i="1" s="1"/>
  <c r="I5" i="1"/>
  <c r="I10" i="1" s="1"/>
  <c r="P87" i="1"/>
  <c r="N87" i="1"/>
  <c r="R5" i="1"/>
  <c r="R10" i="1" s="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L6" i="1"/>
  <c r="O10" i="1"/>
  <c r="H5" i="1"/>
  <c r="H7" i="1"/>
  <c r="H8" i="1"/>
  <c r="J87" i="1"/>
  <c r="L52" i="1"/>
  <c r="H52" i="1"/>
  <c r="L87" i="1"/>
  <c r="J5" i="1"/>
  <c r="N5" i="1"/>
  <c r="N10" i="1" s="1"/>
  <c r="L10" i="1" l="1"/>
  <c r="J10" i="1"/>
  <c r="O11" i="1"/>
  <c r="M10" i="1"/>
  <c r="K10" i="1"/>
  <c r="N52" i="1"/>
  <c r="H10" i="1"/>
  <c r="G11" i="1" s="1"/>
  <c r="J11" i="1" l="1"/>
  <c r="G12" i="1" s="1"/>
</calcChain>
</file>

<file path=xl/sharedStrings.xml><?xml version="1.0" encoding="utf-8"?>
<sst xmlns="http://schemas.openxmlformats.org/spreadsheetml/2006/main" count="279" uniqueCount="99">
  <si>
    <t>ANEXO 02 - RELAÇÃO DE ITENS</t>
  </si>
  <si>
    <t>Região nº 1</t>
  </si>
  <si>
    <t>Região nº 2</t>
  </si>
  <si>
    <t>Região nº 3</t>
  </si>
  <si>
    <t>REGIÃO</t>
  </si>
  <si>
    <t>CAMPUS/ENDEREÇO</t>
  </si>
  <si>
    <t>Resumo por Grupo</t>
  </si>
  <si>
    <t>Alegrete</t>
  </si>
  <si>
    <t>São Borja</t>
  </si>
  <si>
    <t>Uruguaiana</t>
  </si>
  <si>
    <t>Frederico</t>
  </si>
  <si>
    <t>Panambi</t>
  </si>
  <si>
    <t>Santa Rosa</t>
  </si>
  <si>
    <t>Santo Augusto</t>
  </si>
  <si>
    <t>Santo Ângelo</t>
  </si>
  <si>
    <t>Jaguari</t>
  </si>
  <si>
    <t>São Vicente</t>
  </si>
  <si>
    <t xml:space="preserve">Júlio </t>
  </si>
  <si>
    <t>Santa Maria</t>
  </si>
  <si>
    <t>IFFar Campus Alegrete</t>
  </si>
  <si>
    <t>Persianas e Cortinas</t>
  </si>
  <si>
    <t>IFFar Campus São Borja</t>
  </si>
  <si>
    <t>Divisórias</t>
  </si>
  <si>
    <t>IFFar Campus Uruguaiana</t>
  </si>
  <si>
    <t>Portas e Divisórias PVC</t>
  </si>
  <si>
    <t>IFFar Campus Frederico Westphalen</t>
  </si>
  <si>
    <t>Vidro e portas de Vidro</t>
  </si>
  <si>
    <t>IFFar Campus Panambi</t>
  </si>
  <si>
    <t>Gesso acartonado drywall</t>
  </si>
  <si>
    <t>IFFar Campus Santa Rosa</t>
  </si>
  <si>
    <t>Subtotal</t>
  </si>
  <si>
    <t>IFFar Campus Santo Augusto</t>
  </si>
  <si>
    <t>Subtotal Região</t>
  </si>
  <si>
    <t>IFFar Campus Santo Ângelo</t>
  </si>
  <si>
    <t>Total da Licitação</t>
  </si>
  <si>
    <t>IFFar Campus Jaguari</t>
  </si>
  <si>
    <t>IFFar Campus São Vicente do Sul</t>
  </si>
  <si>
    <t>IFFar Campus Júlio de Castilhos</t>
  </si>
  <si>
    <t>Reitoria do IFFar</t>
  </si>
  <si>
    <t>Nº</t>
  </si>
  <si>
    <t>CATMAT</t>
  </si>
  <si>
    <t>Grupo</t>
  </si>
  <si>
    <t>Descrição</t>
  </si>
  <si>
    <t>Unid.</t>
  </si>
  <si>
    <t>R$ Unit.</t>
  </si>
  <si>
    <t>Sub Total</t>
  </si>
  <si>
    <t>Quantitativo Total</t>
  </si>
  <si>
    <t>R$ Total</t>
  </si>
  <si>
    <t>1 - Persianas e Cortinas</t>
  </si>
  <si>
    <t>Fornecimento e instalação de persianas verticais composição 100% poliéster, tecido translucido com trilho de alumínio anodizado, a cor fica a escolha da administração, lavável, com lâmina de 9cm, com cordões de acionamento, envelopes e mecanismos de plásticos  incluindo todos os acessórios e materiais para instalação.</t>
  </si>
  <si>
    <t>M2</t>
  </si>
  <si>
    <t>Fornecimento e instalação de persianas verticais, tecido black out composição 100% poliéster na cor de ambos os lados,  a cor fica a escolha da administração, com trilho de alumínio anodizado, lavável, com lâmina de 9cm, com cordões de acionamento, envelopes e mecanismos de plásticos incluindo todos os acessórios e materiais para instalação.</t>
  </si>
  <si>
    <t>Serviço de manutenção das persianas e cortinas, que já estão instaladas no IFF Farroupilha e ou/ órgãos participantes, incluindo todos os acessórios e materiais para manutenção.</t>
  </si>
  <si>
    <t>HORA TÉCNICA</t>
  </si>
  <si>
    <t>Fornecimento e instalação de cortina de tecido em blackout franzido, tecido liso, abertura central (duas partes) ou não conforme necessidade da instituição, ilhós redondo de PVC rígido, 10cm de distância entre bordas, varão de 28mm e suporte de metal pintura epóxi com ponteira, fixados em parede com bucha plástica de no mínimo 8mm, parafusos conforme bitola da bucha. Suporte instalado nas laterais e em cada divisão. O tecido deverá ter em sua composição 100% poliéster, ser lavável sem deformar, ter toque macio e pesado, conter proteção contra a radiação solar, apresentar gramatura de 220 g/m². Cós duplo forrado, a entretela deverá ser plástica de 10cm, não pode ser de TNT, com bainha, quando instalada até ao chão sem arrastar nem se elevar dele mais do que 2 cm. A empresa deverá apresentar nó mínimo duas amostras do tecido ao fiscal no ato da visita técnica, entregar o produto instalado em local indicado pela instituição ou órgão participante. A cor do tecido e demais acessórios serão definidos pela licitante no ato da visita. Fator para cálculo de franzimento metro linear do varão x 2.</t>
  </si>
  <si>
    <t>Fornecimento e instalação de cortinas tecido gorgurinho, a cor fica a escolha da administração, incluindo todos os acessórios e materiais para instalação (trilhos, parafusos, buchas e demais materiais).</t>
  </si>
  <si>
    <t>2- Divisórias</t>
  </si>
  <si>
    <t>Fornecimento e instalação de divisórias leves tipo parede cega de 35 mm, com miolo MSO (honey comb) revestidos com chapas duras prensadas com espessura mínima de 3 mm tipo divilux naval, perfil em alumínio (H,U), fixação parafusos philips aço carbono bicromatizado e bucha plástica, a cor será definida pela administração, incluindo todos os acessórios e materiais para instalação.</t>
  </si>
  <si>
    <t>Reforço estrutural para parede que ultrapassem 3 metros de altura, estrutura metálica metalon galvanizado, tratado e pintado de acordo com os perfis das divisórias.</t>
  </si>
  <si>
    <t>METRO LINEAR</t>
  </si>
  <si>
    <t>Fornecimento e instalação de divisórias leves de 35 mm, com miolo MSO (honey comb) revestidos com chapas duras prensadas com espessura mínima de 3 mm tipo divilux naval, perfil em alumínio (H,U),  fixação parafusos philips aço carbono bicromatizado e bucha plástica, a cor será definida pela Administração, internas, com vidro 4 mm entre 1,05m a 2,10m e fechamento em chapa até altura do teto, incluindo todos os acessórios e materiais  para instalação.</t>
  </si>
  <si>
    <t>Serviço de manutenção, reposição, realocação, deslocamento das divisórias que já estão instaladas no IFF Farroupilha e/ou órgão participante, incluindo todos os acessórios e materiais  para manutenção (perfil H, U), com reaproveitamento de material, fixação parafusos philips aço carbono bicromatizado e bucha plástica.</t>
  </si>
  <si>
    <t>Fornecimento e Instalação de portas internas, tamanho aproximado de 0,80 x 2,10m, 35 mm, com miolo MSO (honey comb) revestidos com chapas duras prensadas com espessura mínima de 3mm tipo divilux naval, a cor fica a escolha da administração, perfil em alumínio com fechaduras tubulares, a cor será definida pela administração, com duas cópias de chaves e 3 dobradiças, incluindo todos os acessórios e materiais  para instalação.</t>
  </si>
  <si>
    <t>UNID</t>
  </si>
  <si>
    <t>3 - Portas e divisórias PVC</t>
  </si>
  <si>
    <t>Fornecimento e Instalação de divisórias leves de PVC (policloreto de vinila) para banheiro, tipo parede cega de 35 mm (com miolo, revestido em chapas de PVC de no mínimo 3 mm), perfil de alumínio(H,U), cor a ser definido pela instituição, incluindo todos os acessórios e materiais para instalação.</t>
  </si>
  <si>
    <t>Fornecimento e instalação de portas internas para banheiro, tamanho aproximado de 0,80 a 0,95 x 2,10m, de 35 mm, em PVC (policloreto de vinila), perfil em alumínio com fechaduras específicas para banheiro, maçaneta alavanca, 3 dobradiças, lado da maçaneta de acordo com a necessidade da instituição, incluindo todos os acessórios e materiais para instalação.</t>
  </si>
  <si>
    <t>Fornecimento e instalação de porta de alumínio (cor a ser definida pela Administração) para banheiro, tamanho aproximado 0,80 a 0,95x170cm (até 210cm), com guarnição, veneziana, fixação com parafusos, fechaduras específicas para banheiro, maçaneta alavanca, 3 dobradiças, lado da maçaneta de acordo com a necessidade da instituição, incluindo todos os acessórios e materiais para instalação.</t>
  </si>
  <si>
    <t>UN</t>
  </si>
  <si>
    <t>Serviço de manutenção das portas de banheiros que já estão instaladas no IFF Farroupilha e/ou orgão participante, incluindo todos os acessórios e materiais  para manutenção, as portas podem ser de madeira, alumínio, PVC (policloreto de vinila) ou divisórias leves.</t>
  </si>
  <si>
    <t>HORA TECNICA</t>
  </si>
  <si>
    <t>4 - Portas de vidro e vidro</t>
  </si>
  <si>
    <t>Fornecimento e instalação de Vidro Laminado 06 mm - Vidro Laminado de Segurança incolor formado pelo conjunto de duas chapas de vidro 3 + 3 mm com camada intermediaria de película plástica polivinil butiral (PVB), com fornecimento do vidro. O vidro deverá ser cortado nos tamanhos necessários conforme necessidade da administração, incluído o material necessário para a efetiva fixação.</t>
  </si>
  <si>
    <t>Fornecimento e instalação de vidro liso incolor 4mm, descrição: aplicação em esquadrias de portas e janelas, divisórias e bens móveis integrados. Compreende o fornecimento de todo o material necessário, inclusive o vidro liso de 4mm e toda mão de obra para envidraçamento, remoção e coleta de vidros/restos existentes, fixação do vidro nas esquadrias, massa, calços, perfil, baguete, cortes das chapas de vidro, limpeza do local.</t>
  </si>
  <si>
    <t>Fornecimento e Instalação de vidro liso incolor 6mm, descrição: aplicação em esquadrias de portas e janelas, divisórias e bens móveis integrados. Compreende o fornecimento de todo o material necessário, inclusive o vidro liso de 6mm e toda mão de obra para envidraçamento, remoção e coleta de vidros/restos existentes, fixação do vidro nas esquadrias, massa, calços, perfil, baguete, cortes das chapas de vidro, limpeza do local.</t>
  </si>
  <si>
    <t>Fornecimento e instalação de vidro temperado incolor 10mm descrição: compreende o fornecimento do vidro temperado incolor de 10mm, lapidação, transporte e colocação do vidro no local, remoção e coleta de vidros/restos existentes, fixação do vidro nas esquadrias, massa e calços, perfil em alumínio, borrachas, cortes das chapas de vidro, limpeza do local.</t>
  </si>
  <si>
    <t>Fornecimento e instalação de porta de vidro temperado incolor 10mm, descrição: compreende o fornecimento do vidro temperado incolor de 10mm, lapidação, transporte e colocação do vidro no local, remoção de vidros/restos existentes, acessórios para instalação: trilhos (inferior e superior) marco, perfil, borrachas, escovas, roldanas, puxadores e fechaduras para porta de correr ou pivotante (com duas chaves) dobradiças, mola de piso hidráulica, cor dos acessórios a ser definida pela instituição.</t>
  </si>
  <si>
    <t>Fornecimento e instalação de porta de vidro temperado fumê 10mm, descrição: compreende o fornecimento do vidro temperado fumê de 10mm, lapidação, transporte e colocação do vidro no local, remoção de vidros/restos existentes, acessórios para instalação: trilhos (inferior e superior) marco, perfil, borrachas, escovas, roldanas, puxadores e fechaduras para porta de correr ou pivotante (com duas chaves) dobradiças, mola de piso hidráulica, cor dos acessórios a ser definida pela instituição.</t>
  </si>
  <si>
    <t>Serviço de manutenção das portas, janelas, esquadrias, basculantes, maxim ar, envidraçadas de alumínio branco, descrição: manutenção ou  substituição de peças as quais não estão em perfeito estado de funcionamento como: trilhos (superior e inferior), marco, contra marco, perfil, fechaduras, barras antipânico, dobradiças, batentes, fechos puxadores, escovas de vedação, molas hidráulicas, vidros 6mm, baguetes, borrachas, fornecimento de material e mão de obra.</t>
  </si>
  <si>
    <t>Remoção (desmonte) e instalação de vidro 10mm temperado, espelhos e chapas de policarbonato que já estão instaladas no IFF Farroupilha e/ou órgão participante, substituição de perfis em alumínio, trilhos (superior e inferior), escovas, borrachas, danos causados no ato da remoção e montagem serão de inteira responsabilidade da empresa, limpeza do local.</t>
  </si>
  <si>
    <t>Fornecimento e instalação de janela de vidro temperado incolor 06mm, descrição: compreende o fornecimento do vidro temperado incolor de 06mm, lapidação, transporte e colocação do vidro no local, remoção de vidros/restos existentes, acessórios para instalação: trilhos (inferior e superior) marco, perfil, borrachas, escovas, roldanas, puxadores e fechaduras, caso necessário para janela de correr, dobradiças, mola de piso hidráulica, cor dos acessórios a ser definida pela instituição.</t>
  </si>
  <si>
    <t>Fornecimento e instalação de janela de vidro temperado fumê 06mm, descrição: compreende o fornecimento do vidro temperado fumê de 06mm, lapidação, transporte e colocação do vidro no local, remoção de vidros/restos existentes, acessórios para instalação: trilhos (inferior e superior) marco, perfil, borrachas, escovas, roldanas, puxadores e fechaduras, caso necessário para janela de correr, dobradiças, mola de piso hidráulica, cor dos acessórios a ser definida pela instituição.</t>
  </si>
  <si>
    <t>Fornecimento e instalação  Policarbonato Compacto 06 mm, com proteção ultravioleta, cor a ser definida pela Administração, com resistência a riscos e abrasão, com fornecimento do material, que deverá ser cortado nos tamanhos necessários conforme necessidade da administração, incluído o material necessário para a efetiva fixação, incluindo algerosa metálica e impermeabilização. Local da instalação conforme necessidade da Administração.</t>
  </si>
  <si>
    <t>Fornecimento e instalação  de Policarbonato Alveolar 06 mm, com parede dupla, com proteção ultravioleta em um dos lados, cor a ser definida pela Administração, com fornecimento de material. O material deverá ser cortado nos tamanhos necessários conforme necessidade da administração, incluído o material necessário para a efetiva fixação, incluindo algerosa metálica e impermeabilização. Local da instalação conforme necessidade da Administração.</t>
  </si>
  <si>
    <t>Fornecimento e instalação de espelho 4 mm, lapidado, descrição: para parede, compreende o fornecimento do espelho de 4mm, lapidação, transporte e do espelho no local; e materiais necessários para a fixação conforme necessidade da instituição como por exemplo: botão com rosca interna, botão de pressão, prolongadores, botão francês ou finesson, limpeza final.</t>
  </si>
  <si>
    <t>5 - Gesso acartonado drywall</t>
  </si>
  <si>
    <t>Fornecimento e instalação de parede com placas de gesso acartonado sistema (drywall), para uso interno, com duas faces simples e estrutura metálica galvanizada com guias duplas, com vãos. af_06/2017_p, com instalação de isolamento com lã de rocha af_06/2017, passar 2 demãos de massa corrida em toda a parede, com lixamento, 2 demãos de fundo preparador, e 2 demãos de tinta látex premium PVA, cor a ser definida pela instituição, correção de irregularidades usar massa Placojoint PR2. Parede com 115 mm acabada (1ST/90/1ST), composta de 1 placa com 12,5mm de cada lado e o perfil de 90mm, limpeza do local.</t>
  </si>
  <si>
    <t>Fornecimento e instalação de parede com placas de gesso acartonado sistema (drywall), para uso interno, com duas faces simples e estrutura metálica galvanizada com guias duplas, com vãos. af_06/2017_p, com instalação de isolamento com lã de rocha af_06/2017, com vidro liso 4mm duplo entre 1,05m e 2,21m, com fechamento em parede até o teto, passar 2 demãos de massa corrida em toda a parede, com lixamento, 2 demãos de fundo preparador, e 2 demãos de tinta látex Premium PVA, cor a ser definida pela instituição, correção de irregularidades usar massa Placojoint PR2. Parede com 115 mm acabada (1ST/90/1ST), composta de 1 placa com 12,5mm de cada lado e o perfil de 90mm, limpeza do local.</t>
  </si>
  <si>
    <t>Fornecimento e instalação de porta de madeira de abrir para pintura, folha 90x210cm, semi-oca de compensado de pinho e reforço interno de cedro, espessura 35mm, marco de cedro de 10 a 12 cm, guarnições de cedrinho com 7 cm de largura e fechadura com maçaneta de haste maciça do tipo alavanca com acabamento cromado, duas chaves, 3 dobradiças e  parafusos philips aço carbono bicromatizado, pintada com duas demãos de fundo preparador, lixamento e duas demãos de tinta esmalte premium, cor a ser definida pela instituição.</t>
  </si>
  <si>
    <t>6 - Persianas e Cortinas</t>
  </si>
  <si>
    <t>7- Divisórias</t>
  </si>
  <si>
    <t>8 - Portas e divisórias PVC</t>
  </si>
  <si>
    <t>9 - Portas de vidro e vidro</t>
  </si>
  <si>
    <t>10 - Gesso acartonado drywall</t>
  </si>
  <si>
    <t>11 - Persianas e Cortinas</t>
  </si>
  <si>
    <t>12- Divisórias</t>
  </si>
  <si>
    <t>13 - Portas e divisórias PVC</t>
  </si>
  <si>
    <t>14 - Portas de vidro e vidro</t>
  </si>
  <si>
    <t>15 - Gesso acartonado drywall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</si>
</sst>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R$ -416]#,##0.00"/>
    <numFmt numFmtId="165" formatCode="&quot;R$&quot;#,##0.00"/>
    <numFmt numFmtId="166" formatCode="_-&quot;R$&quot;* #,##0.00_-;&quot;-R$&quot;* #,##0.00_-;_-&quot;R$&quot;* \-??_-;_-@"/>
    <numFmt numFmtId="167" formatCode="_-&quot;R$&quot;* #,##0.00_-;&quot;-R$&quot;* #,##0.00_-;_-&quot;R$&quot;* \-??_-;_-@_-"/>
  </numFmts>
  <fonts count="9" x14ac:knownFonts="1">
    <font>
      <sz val="10"/>
      <color rgb="FF000000"/>
      <name val="Arial"/>
      <charset val="1"/>
    </font>
    <font>
      <b/>
      <sz val="10"/>
      <color rgb="FF000000"/>
      <name val="Arial"/>
      <family val="2"/>
    </font>
    <font>
      <b/>
      <sz val="10"/>
      <color rgb="FF000000"/>
      <name val="Arial"/>
      <family val="2"/>
      <charset val="1"/>
    </font>
    <font>
      <sz val="10"/>
      <color rgb="FF000000"/>
      <name val="Arial"/>
      <family val="2"/>
      <charset val="1"/>
    </font>
    <font>
      <i/>
      <sz val="10"/>
      <color rgb="FF000000"/>
      <name val="Arial"/>
      <family val="2"/>
      <charset val="1"/>
    </font>
    <font>
      <b/>
      <i/>
      <sz val="10"/>
      <color rgb="FF093C92"/>
      <name val="Arial"/>
      <family val="2"/>
      <charset val="1"/>
    </font>
    <font>
      <b/>
      <sz val="10"/>
      <color rgb="FF093C92"/>
      <name val="Arial"/>
      <family val="2"/>
      <charset val="1"/>
    </font>
    <font>
      <sz val="11"/>
      <color rgb="FF000000"/>
      <name val="Calibri"/>
      <family val="2"/>
    </font>
    <font>
      <sz val="10"/>
      <color rgb="FF000000"/>
      <name val="Arial"/>
      <family val="2"/>
    </font>
  </fonts>
  <fills count="12">
    <fill>
      <patternFill patternType="none"/>
    </fill>
    <fill>
      <patternFill patternType="gray125"/>
    </fill>
    <fill>
      <patternFill patternType="solid">
        <fgColor rgb="FFFFFFFF"/>
        <bgColor rgb="FFD9E7FD"/>
      </patternFill>
    </fill>
    <fill>
      <patternFill patternType="solid">
        <fgColor rgb="FFBFBFBF"/>
        <bgColor rgb="FFCCCCCC"/>
      </patternFill>
    </fill>
    <fill>
      <patternFill patternType="solid">
        <fgColor rgb="FFCCCCCC"/>
        <bgColor rgb="FFBFBFBF"/>
      </patternFill>
    </fill>
    <fill>
      <patternFill patternType="solid">
        <fgColor rgb="FFD9E7FD"/>
        <bgColor rgb="FFD3F1DB"/>
      </patternFill>
    </fill>
    <fill>
      <patternFill patternType="solid">
        <fgColor rgb="FFB3CEFB"/>
        <bgColor rgb="FFCCCCCC"/>
      </patternFill>
    </fill>
    <fill>
      <patternFill patternType="solid">
        <fgColor rgb="FFFFFF00"/>
        <bgColor rgb="FFFFFF00"/>
      </patternFill>
    </fill>
    <fill>
      <patternFill patternType="solid">
        <fgColor rgb="FF7AD693"/>
        <bgColor rgb="FFBFBFBF"/>
      </patternFill>
    </fill>
    <fill>
      <patternFill patternType="solid">
        <fgColor rgb="FFD3F1DB"/>
        <bgColor rgb="FFD9E7FD"/>
      </patternFill>
    </fill>
    <fill>
      <patternFill patternType="solid">
        <fgColor rgb="FFFF9900"/>
        <bgColor rgb="FFFFCC00"/>
      </patternFill>
    </fill>
    <fill>
      <patternFill patternType="solid">
        <fgColor rgb="FFFFE2CC"/>
        <bgColor rgb="FFFFCC99"/>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2">
    <xf numFmtId="0" fontId="0" fillId="0" borderId="0"/>
    <xf numFmtId="167" fontId="8" fillId="0" borderId="0" applyBorder="0" applyProtection="0"/>
  </cellStyleXfs>
  <cellXfs count="80">
    <xf numFmtId="0" fontId="0" fillId="0" borderId="0" xfId="0"/>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lignment horizontal="center"/>
    </xf>
    <xf numFmtId="0" fontId="1"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0" fillId="2" borderId="0" xfId="0" applyFont="1" applyFill="1" applyBorder="1"/>
    <xf numFmtId="0" fontId="1" fillId="3"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2" fillId="2" borderId="2" xfId="0" applyFont="1" applyFill="1" applyBorder="1" applyAlignment="1">
      <alignment horizontal="left" vertical="center" wrapText="1"/>
    </xf>
    <xf numFmtId="164" fontId="4" fillId="2" borderId="1" xfId="0" applyNumberFormat="1" applyFont="1" applyFill="1" applyBorder="1" applyAlignment="1">
      <alignment horizontal="left" vertical="center"/>
    </xf>
    <xf numFmtId="164" fontId="4" fillId="2" borderId="3" xfId="0" applyNumberFormat="1"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0" fontId="2" fillId="2" borderId="4" xfId="0" applyFont="1" applyFill="1" applyBorder="1" applyAlignment="1">
      <alignment horizontal="left" vertical="center" wrapText="1"/>
    </xf>
    <xf numFmtId="164" fontId="4" fillId="2" borderId="5" xfId="0" applyNumberFormat="1" applyFont="1" applyFill="1" applyBorder="1" applyAlignment="1">
      <alignment horizontal="left" vertical="center"/>
    </xf>
    <xf numFmtId="0" fontId="5" fillId="2" borderId="1" xfId="0" applyFont="1" applyFill="1" applyBorder="1" applyAlignment="1">
      <alignment horizontal="left" vertical="center"/>
    </xf>
    <xf numFmtId="164"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left"/>
    </xf>
    <xf numFmtId="0" fontId="6" fillId="2" borderId="1" xfId="0" applyFont="1" applyFill="1" applyBorder="1" applyAlignment="1">
      <alignment horizontal="center" vertical="center"/>
    </xf>
    <xf numFmtId="0" fontId="3" fillId="0" borderId="1" xfId="0" applyFont="1" applyBorder="1" applyAlignment="1">
      <alignment horizontal="left" vertical="center"/>
    </xf>
    <xf numFmtId="4" fontId="1" fillId="2" borderId="0" xfId="0" applyNumberFormat="1" applyFont="1" applyFill="1" applyBorder="1" applyAlignment="1">
      <alignment horizontal="center" vertical="center"/>
    </xf>
    <xf numFmtId="0" fontId="3" fillId="2" borderId="0" xfId="0" applyFont="1" applyFill="1" applyAlignment="1"/>
    <xf numFmtId="0" fontId="3" fillId="0" borderId="0" xfId="0" applyFont="1" applyAlignment="1"/>
    <xf numFmtId="0" fontId="1" fillId="2"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7" borderId="1" xfId="0" applyFont="1" applyFill="1" applyBorder="1" applyAlignment="1">
      <alignment vertical="center" wrapText="1"/>
    </xf>
    <xf numFmtId="166" fontId="0" fillId="7" borderId="1" xfId="0" applyNumberFormat="1" applyFont="1" applyFill="1" applyBorder="1" applyAlignment="1">
      <alignment vertical="center"/>
    </xf>
    <xf numFmtId="4" fontId="0" fillId="7" borderId="1" xfId="0" applyNumberFormat="1" applyFont="1" applyFill="1" applyBorder="1" applyAlignment="1">
      <alignment horizontal="center" vertical="center"/>
    </xf>
    <xf numFmtId="164" fontId="0" fillId="5"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0" fillId="5" borderId="2"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165"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166" fontId="0" fillId="2" borderId="1" xfId="0" applyNumberFormat="1" applyFont="1" applyFill="1" applyBorder="1" applyAlignment="1">
      <alignment vertical="center"/>
    </xf>
    <xf numFmtId="4" fontId="0" fillId="5"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Font="1" applyAlignment="1">
      <alignment vertical="center"/>
    </xf>
    <xf numFmtId="164"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2" borderId="0" xfId="0" applyFont="1" applyFill="1"/>
    <xf numFmtId="0" fontId="0" fillId="0" borderId="0" xfId="0" applyFont="1"/>
    <xf numFmtId="164" fontId="0" fillId="2" borderId="0"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8" borderId="1" xfId="0" applyFont="1" applyFill="1" applyBorder="1" applyAlignment="1">
      <alignment horizontal="center"/>
    </xf>
    <xf numFmtId="4" fontId="0" fillId="9" borderId="1" xfId="0" applyNumberFormat="1" applyFont="1" applyFill="1" applyBorder="1" applyAlignment="1">
      <alignment horizontal="center" vertical="center"/>
    </xf>
    <xf numFmtId="164" fontId="0" fillId="9"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4" fontId="0"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xf>
    <xf numFmtId="164" fontId="0" fillId="2" borderId="0" xfId="0" applyNumberFormat="1" applyFont="1" applyFill="1" applyBorder="1" applyAlignment="1">
      <alignment horizontal="center"/>
    </xf>
    <xf numFmtId="0" fontId="1" fillId="10" borderId="1" xfId="0" applyFont="1" applyFill="1" applyBorder="1" applyAlignment="1">
      <alignment horizontal="center" vertical="center"/>
    </xf>
    <xf numFmtId="4" fontId="0" fillId="11"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4" fontId="0" fillId="11" borderId="7" xfId="0" applyNumberFormat="1" applyFont="1" applyFill="1" applyBorder="1" applyAlignment="1">
      <alignment horizontal="center" vertical="center"/>
    </xf>
    <xf numFmtId="167" fontId="0" fillId="0" borderId="0" xfId="1" applyFont="1" applyBorder="1" applyAlignment="1" applyProtection="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0" fillId="2" borderId="1" xfId="0" applyFont="1" applyFill="1" applyBorder="1" applyAlignment="1">
      <alignment horizontal="center" vertical="center" wrapText="1"/>
    </xf>
    <xf numFmtId="0" fontId="1" fillId="8" borderId="1" xfId="0" applyFont="1" applyFill="1" applyBorder="1" applyAlignment="1">
      <alignment horizontal="left"/>
    </xf>
    <xf numFmtId="165" fontId="6" fillId="2" borderId="1" xfId="0" applyNumberFormat="1" applyFont="1" applyFill="1" applyBorder="1" applyAlignment="1">
      <alignment horizontal="center" vertical="center"/>
    </xf>
    <xf numFmtId="0" fontId="1" fillId="6" borderId="6"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165" fontId="6" fillId="2" borderId="1" xfId="0" applyNumberFormat="1" applyFont="1" applyFill="1" applyBorder="1" applyAlignment="1">
      <alignment horizontal="center"/>
    </xf>
  </cellXfs>
  <cellStyles count="2">
    <cellStyle name="Mo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E2CC"/>
      <rgbColor rgb="FFD9E7FD"/>
      <rgbColor rgb="FF660066"/>
      <rgbColor rgb="FFFF8080"/>
      <rgbColor rgb="FF0066CC"/>
      <rgbColor rgb="FFB3CEFB"/>
      <rgbColor rgb="FF000080"/>
      <rgbColor rgb="FFFF00FF"/>
      <rgbColor rgb="FFFFFF00"/>
      <rgbColor rgb="FF00FFFF"/>
      <rgbColor rgb="FF800080"/>
      <rgbColor rgb="FF800000"/>
      <rgbColor rgb="FF008080"/>
      <rgbColor rgb="FF0000FF"/>
      <rgbColor rgb="FF00CCFF"/>
      <rgbColor rgb="FFCCFFFF"/>
      <rgbColor rgb="FFD3F1DB"/>
      <rgbColor rgb="FFFFFF99"/>
      <rgbColor rgb="FFCCCCCC"/>
      <rgbColor rgb="FFFF99CC"/>
      <rgbColor rgb="FFCC99FF"/>
      <rgbColor rgb="FFFFCC99"/>
      <rgbColor rgb="FF3366FF"/>
      <rgbColor rgb="FF7AD693"/>
      <rgbColor rgb="FF99CC00"/>
      <rgbColor rgb="FFFFCC00"/>
      <rgbColor rgb="FFFF9900"/>
      <rgbColor rgb="FFFF6600"/>
      <rgbColor rgb="FF666699"/>
      <rgbColor rgb="FF969696"/>
      <rgbColor rgb="FF093C92"/>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12"/>
  <sheetViews>
    <sheetView tabSelected="1" zoomScaleNormal="100" workbookViewId="0">
      <selection activeCell="E125" sqref="E125"/>
    </sheetView>
  </sheetViews>
  <sheetFormatPr defaultColWidth="14.42578125" defaultRowHeight="12.75" x14ac:dyDescent="0.2"/>
  <cols>
    <col min="1" max="1" width="3.28515625" customWidth="1"/>
    <col min="2" max="2" width="8.85546875" customWidth="1"/>
    <col min="3" max="3" width="12.7109375" customWidth="1"/>
    <col min="4" max="4" width="39" style="1" customWidth="1"/>
    <col min="5" max="5" width="12.7109375" customWidth="1"/>
    <col min="6" max="6" width="17.5703125" customWidth="1"/>
    <col min="7" max="7" width="13.42578125" style="2" customWidth="1"/>
    <col min="8" max="9" width="15.28515625" style="2" customWidth="1"/>
    <col min="10" max="10" width="13.5703125" style="2" customWidth="1"/>
    <col min="11" max="11" width="14.7109375" style="2" customWidth="1"/>
    <col min="12" max="12" width="13.42578125" style="2" customWidth="1"/>
    <col min="13" max="13" width="15.28515625" style="2" customWidth="1"/>
    <col min="14" max="14" width="14.140625" style="2" customWidth="1"/>
    <col min="15" max="16" width="15.28515625" style="3" customWidth="1"/>
    <col min="17" max="17" width="15.28515625" customWidth="1"/>
    <col min="18" max="18" width="14.85546875" customWidth="1"/>
    <col min="19" max="19" width="14.7109375" customWidth="1"/>
    <col min="20" max="20" width="9.7109375" customWidth="1"/>
    <col min="21" max="21" width="13.42578125" customWidth="1"/>
    <col min="22" max="23" width="9.7109375" customWidth="1"/>
    <col min="24" max="24" width="13.42578125" customWidth="1"/>
    <col min="25" max="25" width="11.42578125" customWidth="1"/>
    <col min="26" max="26" width="13.5703125" customWidth="1"/>
    <col min="27" max="27" width="8.85546875" customWidth="1"/>
    <col min="28" max="28" width="18.5703125" customWidth="1"/>
    <col min="29" max="29" width="11.42578125" customWidth="1"/>
  </cols>
  <sheetData>
    <row r="1" spans="1:42" x14ac:dyDescent="0.2">
      <c r="A1" s="76" t="s">
        <v>0</v>
      </c>
      <c r="B1" s="76"/>
      <c r="C1" s="76"/>
      <c r="D1" s="76"/>
      <c r="E1" s="76"/>
      <c r="F1" s="76"/>
      <c r="G1" s="76"/>
      <c r="H1" s="76"/>
      <c r="I1" s="76"/>
      <c r="J1" s="76"/>
      <c r="K1" s="76"/>
      <c r="L1" s="76"/>
      <c r="M1" s="76"/>
      <c r="N1" s="76"/>
      <c r="O1" s="76"/>
      <c r="P1" s="76"/>
      <c r="Q1" s="76"/>
      <c r="R1" s="76"/>
      <c r="S1" s="5"/>
      <c r="T1" s="5"/>
      <c r="U1" s="6"/>
      <c r="V1" s="5"/>
      <c r="W1" s="6"/>
      <c r="X1" s="6"/>
      <c r="Y1" s="5"/>
      <c r="Z1" s="5"/>
      <c r="AA1" s="4"/>
      <c r="AB1" s="5"/>
      <c r="AC1" s="5"/>
      <c r="AD1" s="5"/>
      <c r="AE1" s="7"/>
      <c r="AF1" s="7"/>
      <c r="AG1" s="7"/>
      <c r="AH1" s="7"/>
      <c r="AI1" s="7"/>
      <c r="AJ1" s="7"/>
      <c r="AK1" s="7"/>
      <c r="AL1" s="7"/>
      <c r="AM1" s="7"/>
      <c r="AN1" s="7"/>
      <c r="AO1" s="7"/>
      <c r="AP1" s="7"/>
    </row>
    <row r="2" spans="1:42" x14ac:dyDescent="0.2">
      <c r="A2" s="4"/>
      <c r="B2" s="4"/>
      <c r="C2" s="4"/>
      <c r="D2" s="4"/>
      <c r="E2" s="4"/>
      <c r="F2" s="4"/>
      <c r="G2" s="4"/>
      <c r="H2" s="4"/>
      <c r="I2" s="4"/>
      <c r="J2" s="4"/>
      <c r="K2" s="4"/>
      <c r="L2" s="4"/>
      <c r="M2" s="4"/>
      <c r="N2" s="4"/>
      <c r="O2" s="4"/>
      <c r="P2" s="4"/>
      <c r="Q2" s="4"/>
      <c r="R2" s="4"/>
      <c r="S2" s="5"/>
      <c r="T2" s="5"/>
      <c r="U2" s="6"/>
      <c r="V2" s="5"/>
      <c r="W2" s="6"/>
      <c r="X2" s="6"/>
      <c r="Y2" s="5"/>
      <c r="Z2" s="5"/>
      <c r="AA2" s="4"/>
      <c r="AB2" s="5"/>
      <c r="AC2" s="5"/>
      <c r="AD2" s="5"/>
      <c r="AE2" s="7"/>
      <c r="AF2" s="7"/>
      <c r="AG2" s="7"/>
      <c r="AH2" s="7"/>
      <c r="AI2" s="7"/>
      <c r="AJ2" s="7"/>
      <c r="AK2" s="7"/>
      <c r="AL2" s="7"/>
      <c r="AM2" s="7"/>
      <c r="AN2" s="7"/>
      <c r="AO2" s="7"/>
      <c r="AP2" s="7"/>
    </row>
    <row r="3" spans="1:42" x14ac:dyDescent="0.2">
      <c r="A3" s="4"/>
      <c r="B3" s="4"/>
      <c r="C3" s="4"/>
      <c r="D3" s="4"/>
      <c r="E3" s="4"/>
      <c r="F3" s="4"/>
      <c r="G3" s="77" t="s">
        <v>1</v>
      </c>
      <c r="H3" s="77"/>
      <c r="I3" s="77"/>
      <c r="J3" s="77" t="s">
        <v>2</v>
      </c>
      <c r="K3" s="77"/>
      <c r="L3" s="77"/>
      <c r="M3" s="77"/>
      <c r="N3" s="77"/>
      <c r="O3" s="78" t="s">
        <v>3</v>
      </c>
      <c r="P3" s="78"/>
      <c r="Q3" s="78"/>
      <c r="R3" s="78"/>
      <c r="S3" s="5"/>
      <c r="T3" s="5"/>
      <c r="U3" s="6"/>
      <c r="V3" s="5"/>
      <c r="W3" s="6"/>
      <c r="X3" s="6"/>
      <c r="Y3" s="5"/>
      <c r="Z3" s="5"/>
      <c r="AA3" s="4"/>
      <c r="AB3" s="5"/>
      <c r="AC3" s="5"/>
      <c r="AD3" s="5"/>
      <c r="AE3" s="7"/>
      <c r="AF3" s="7"/>
      <c r="AG3" s="7"/>
      <c r="AH3" s="7"/>
      <c r="AI3" s="7"/>
      <c r="AJ3" s="7"/>
      <c r="AK3" s="7"/>
      <c r="AL3" s="7"/>
      <c r="AM3" s="7"/>
      <c r="AN3" s="7"/>
      <c r="AO3" s="7"/>
      <c r="AP3" s="7"/>
    </row>
    <row r="4" spans="1:42" ht="25.5" x14ac:dyDescent="0.2">
      <c r="A4" s="4"/>
      <c r="B4" s="4"/>
      <c r="C4" s="8" t="s">
        <v>4</v>
      </c>
      <c r="D4" s="8" t="s">
        <v>5</v>
      </c>
      <c r="E4" s="4"/>
      <c r="F4" s="9" t="s">
        <v>6</v>
      </c>
      <c r="G4" s="10" t="s">
        <v>7</v>
      </c>
      <c r="H4" s="10" t="s">
        <v>8</v>
      </c>
      <c r="I4" s="10" t="s">
        <v>9</v>
      </c>
      <c r="J4" s="10" t="s">
        <v>10</v>
      </c>
      <c r="K4" s="10" t="s">
        <v>11</v>
      </c>
      <c r="L4" s="10" t="s">
        <v>12</v>
      </c>
      <c r="M4" s="10" t="s">
        <v>13</v>
      </c>
      <c r="N4" s="10" t="s">
        <v>14</v>
      </c>
      <c r="O4" s="11" t="s">
        <v>15</v>
      </c>
      <c r="P4" s="10" t="s">
        <v>16</v>
      </c>
      <c r="Q4" s="10" t="s">
        <v>17</v>
      </c>
      <c r="R4" s="10" t="s">
        <v>18</v>
      </c>
      <c r="S4" s="5"/>
      <c r="T4" s="5"/>
      <c r="U4" s="6"/>
      <c r="V4" s="5"/>
      <c r="W4" s="6"/>
      <c r="X4" s="6"/>
      <c r="Y4" s="5"/>
      <c r="Z4" s="5"/>
      <c r="AA4" s="4"/>
      <c r="AB4" s="5"/>
      <c r="AC4" s="5"/>
      <c r="AD4" s="5"/>
      <c r="AE4" s="7"/>
      <c r="AF4" s="7"/>
      <c r="AG4" s="7"/>
      <c r="AH4" s="7"/>
      <c r="AI4" s="7"/>
      <c r="AJ4" s="7"/>
      <c r="AK4" s="7"/>
      <c r="AL4" s="7"/>
      <c r="AM4" s="7"/>
      <c r="AN4" s="7"/>
      <c r="AO4" s="7"/>
      <c r="AP4" s="7"/>
    </row>
    <row r="5" spans="1:42" ht="25.5" x14ac:dyDescent="0.2">
      <c r="A5" s="4"/>
      <c r="B5" s="4"/>
      <c r="C5" s="12">
        <v>1</v>
      </c>
      <c r="D5" s="13" t="s">
        <v>19</v>
      </c>
      <c r="E5" s="4"/>
      <c r="F5" s="14" t="s">
        <v>20</v>
      </c>
      <c r="G5" s="15">
        <f>SUM(H22:H26)</f>
        <v>418190</v>
      </c>
      <c r="H5" s="15">
        <f>SUM(J22:J26)</f>
        <v>213203</v>
      </c>
      <c r="I5" s="15">
        <f>SUM(L22:L26)</f>
        <v>133840</v>
      </c>
      <c r="J5" s="15">
        <f>SUM(H57:H61)</f>
        <v>317385</v>
      </c>
      <c r="K5" s="15">
        <f>SUM(J57:J61)</f>
        <v>100695</v>
      </c>
      <c r="L5" s="15">
        <f>SUM(L57:L61)</f>
        <v>182370</v>
      </c>
      <c r="M5" s="15">
        <f>SUM(N57:N61)</f>
        <v>149260</v>
      </c>
      <c r="N5" s="15">
        <f>SUM(P57:P61)</f>
        <v>47080</v>
      </c>
      <c r="O5" s="16">
        <f>SUM(H93:H97)</f>
        <v>122473</v>
      </c>
      <c r="P5" s="16">
        <f>SUM(J93:J97)</f>
        <v>66972</v>
      </c>
      <c r="Q5" s="16">
        <f>SUM(L93:L97)</f>
        <v>109622</v>
      </c>
      <c r="R5" s="16">
        <f>SUM(N93:N97)</f>
        <v>61080</v>
      </c>
      <c r="S5" s="5"/>
      <c r="T5" s="5"/>
      <c r="U5" s="6"/>
      <c r="V5" s="5"/>
      <c r="W5" s="6"/>
      <c r="X5" s="6"/>
      <c r="Y5" s="5"/>
      <c r="Z5" s="5"/>
      <c r="AA5" s="4"/>
      <c r="AB5" s="5"/>
      <c r="AC5" s="5"/>
      <c r="AD5" s="5"/>
      <c r="AE5" s="7"/>
      <c r="AF5" s="7"/>
      <c r="AG5" s="7"/>
      <c r="AH5" s="7"/>
      <c r="AI5" s="7"/>
      <c r="AJ5" s="7"/>
      <c r="AK5" s="7"/>
      <c r="AL5" s="7"/>
      <c r="AM5" s="7"/>
      <c r="AN5" s="7"/>
      <c r="AO5" s="7"/>
      <c r="AP5" s="7"/>
    </row>
    <row r="6" spans="1:42" x14ac:dyDescent="0.2">
      <c r="A6" s="4"/>
      <c r="B6" s="4"/>
      <c r="C6" s="12">
        <v>1</v>
      </c>
      <c r="D6" s="13" t="s">
        <v>21</v>
      </c>
      <c r="E6" s="4"/>
      <c r="F6" s="14" t="s">
        <v>22</v>
      </c>
      <c r="G6" s="15">
        <f>SUM(H27:H31)</f>
        <v>3466.7000000000003</v>
      </c>
      <c r="H6" s="15">
        <f>SUM(J27:J31)</f>
        <v>170767.5</v>
      </c>
      <c r="I6" s="15">
        <f>SUM(L27:L31)</f>
        <v>28083.3</v>
      </c>
      <c r="J6" s="15">
        <f>SUM(H62:H66)</f>
        <v>118183.4</v>
      </c>
      <c r="K6" s="15">
        <f>SUM(J62:J66)</f>
        <v>88933.6</v>
      </c>
      <c r="L6" s="15">
        <f>SUM(L62:L66)</f>
        <v>101016.9</v>
      </c>
      <c r="M6" s="15">
        <f>SUM(N62:N66)</f>
        <v>31733.35</v>
      </c>
      <c r="N6" s="15">
        <f>SUM(P62:P66)</f>
        <v>64716.7</v>
      </c>
      <c r="O6" s="16">
        <f>SUM(H98:H101)</f>
        <v>75700.349999999991</v>
      </c>
      <c r="P6" s="16">
        <f>SUM(J98:J101)</f>
        <v>3466.7000000000003</v>
      </c>
      <c r="Q6" s="16">
        <f>SUM(L98:L101)</f>
        <v>30216.85</v>
      </c>
      <c r="R6" s="16">
        <f>SUM(N98:N101)</f>
        <v>0</v>
      </c>
      <c r="S6" s="5"/>
      <c r="T6" s="5"/>
      <c r="U6" s="6"/>
      <c r="V6" s="5"/>
      <c r="W6" s="6"/>
      <c r="X6" s="6"/>
      <c r="Y6" s="5"/>
      <c r="Z6" s="5"/>
      <c r="AA6" s="4"/>
      <c r="AB6" s="5"/>
      <c r="AC6" s="5"/>
      <c r="AD6" s="5"/>
      <c r="AE6" s="7"/>
      <c r="AF6" s="7"/>
      <c r="AG6" s="7"/>
      <c r="AH6" s="7"/>
      <c r="AI6" s="7"/>
      <c r="AJ6" s="7"/>
      <c r="AK6" s="7"/>
      <c r="AL6" s="7"/>
      <c r="AM6" s="7"/>
      <c r="AN6" s="7"/>
      <c r="AO6" s="7"/>
      <c r="AP6" s="7"/>
    </row>
    <row r="7" spans="1:42" ht="25.5" x14ac:dyDescent="0.2">
      <c r="A7" s="4"/>
      <c r="B7" s="4"/>
      <c r="C7" s="12">
        <v>1</v>
      </c>
      <c r="D7" s="13" t="s">
        <v>23</v>
      </c>
      <c r="E7" s="4"/>
      <c r="F7" s="14" t="s">
        <v>24</v>
      </c>
      <c r="G7" s="15">
        <f>SUM(H32:H35)</f>
        <v>0</v>
      </c>
      <c r="H7" s="15">
        <f>SUM(J32:J35)</f>
        <v>164651</v>
      </c>
      <c r="I7" s="15">
        <f>SUM(L32:L35)</f>
        <v>9096.7000000000007</v>
      </c>
      <c r="J7" s="15">
        <f>SUM(H67:H70)</f>
        <v>13750</v>
      </c>
      <c r="K7" s="15">
        <f>SUM(J67:J70)</f>
        <v>9000</v>
      </c>
      <c r="L7" s="15">
        <f>SUM(L67:L70)</f>
        <v>41030.199999999997</v>
      </c>
      <c r="M7" s="15">
        <f>SUM(N67:N70)</f>
        <v>8475</v>
      </c>
      <c r="N7" s="15">
        <f>SUM(P67:P70)</f>
        <v>2500</v>
      </c>
      <c r="O7" s="16">
        <f>SUM(H102:H105)</f>
        <v>38733.5</v>
      </c>
      <c r="P7" s="16">
        <f>SUM(J102:J105)</f>
        <v>0</v>
      </c>
      <c r="Q7" s="16">
        <f>SUM(L102:L105)</f>
        <v>34133.5</v>
      </c>
      <c r="R7" s="16">
        <f>SUM(N102:N105)</f>
        <v>12500</v>
      </c>
      <c r="S7" s="5"/>
      <c r="T7" s="5"/>
      <c r="U7" s="6"/>
      <c r="V7" s="5"/>
      <c r="W7" s="6"/>
      <c r="X7" s="6"/>
      <c r="Y7" s="5"/>
      <c r="Z7" s="5"/>
      <c r="AA7" s="4"/>
      <c r="AB7" s="5"/>
      <c r="AC7" s="5"/>
      <c r="AD7" s="5"/>
      <c r="AE7" s="7"/>
      <c r="AF7" s="7"/>
      <c r="AG7" s="7"/>
      <c r="AH7" s="7"/>
      <c r="AI7" s="7"/>
      <c r="AJ7" s="7"/>
      <c r="AK7" s="7"/>
      <c r="AL7" s="7"/>
      <c r="AM7" s="7"/>
      <c r="AN7" s="7"/>
      <c r="AO7" s="7"/>
      <c r="AP7" s="7"/>
    </row>
    <row r="8" spans="1:42" ht="25.5" x14ac:dyDescent="0.2">
      <c r="A8" s="4"/>
      <c r="B8" s="4"/>
      <c r="C8" s="17">
        <v>2</v>
      </c>
      <c r="D8" s="18" t="s">
        <v>25</v>
      </c>
      <c r="E8" s="4"/>
      <c r="F8" s="14" t="s">
        <v>26</v>
      </c>
      <c r="G8" s="15">
        <f>SUM(H36:H48)</f>
        <v>128431.25</v>
      </c>
      <c r="H8" s="15">
        <f>SUM(J36:J48)</f>
        <v>273383.59999999998</v>
      </c>
      <c r="I8" s="15">
        <f>SUM(L36:L48)</f>
        <v>31487.5</v>
      </c>
      <c r="J8" s="15">
        <f>SUM(H71:H83)</f>
        <v>303550</v>
      </c>
      <c r="K8" s="15">
        <f>SUM(J71:J83)</f>
        <v>266146.09999999998</v>
      </c>
      <c r="L8" s="15">
        <f>SUM(L71:L83)</f>
        <v>196746.4</v>
      </c>
      <c r="M8" s="15">
        <f>SUM(N71:N83)</f>
        <v>70230.100000000006</v>
      </c>
      <c r="N8" s="15">
        <f>SUM(P71:P83)</f>
        <v>141512.6</v>
      </c>
      <c r="O8" s="16">
        <f>SUM(H106:H118)</f>
        <v>260550</v>
      </c>
      <c r="P8" s="16">
        <f>SUM(J106:J118)</f>
        <v>41662.5</v>
      </c>
      <c r="Q8" s="16">
        <f>SUM(L106:L118)</f>
        <v>102081.7</v>
      </c>
      <c r="R8" s="16">
        <f>SUM(N106:N118)</f>
        <v>103681.25</v>
      </c>
      <c r="S8" s="5"/>
      <c r="T8" s="5"/>
      <c r="U8" s="6"/>
      <c r="V8" s="5"/>
      <c r="W8" s="6"/>
      <c r="X8" s="6"/>
      <c r="Y8" s="5"/>
      <c r="Z8" s="5"/>
      <c r="AA8" s="4"/>
      <c r="AB8" s="5"/>
      <c r="AC8" s="5"/>
      <c r="AD8" s="5"/>
      <c r="AE8" s="7"/>
      <c r="AF8" s="7"/>
      <c r="AG8" s="7"/>
      <c r="AH8" s="7"/>
      <c r="AI8" s="7"/>
      <c r="AJ8" s="7"/>
      <c r="AK8" s="7"/>
      <c r="AL8" s="7"/>
      <c r="AM8" s="7"/>
      <c r="AN8" s="7"/>
      <c r="AO8" s="7"/>
      <c r="AP8" s="7"/>
    </row>
    <row r="9" spans="1:42" ht="25.5" x14ac:dyDescent="0.2">
      <c r="A9" s="4"/>
      <c r="B9" s="4"/>
      <c r="C9" s="17">
        <v>2</v>
      </c>
      <c r="D9" s="18" t="s">
        <v>27</v>
      </c>
      <c r="E9" s="4"/>
      <c r="F9" s="19" t="s">
        <v>28</v>
      </c>
      <c r="G9" s="20">
        <f>SUM(H49:H51)</f>
        <v>32849.9</v>
      </c>
      <c r="H9" s="20">
        <f>SUM(J49:J51)</f>
        <v>135899.4</v>
      </c>
      <c r="I9" s="20">
        <f>SUM(L49:L51)</f>
        <v>20824.95</v>
      </c>
      <c r="J9" s="15">
        <f>SUM(H84:H86)</f>
        <v>134533.20000000001</v>
      </c>
      <c r="K9" s="15">
        <f>SUM(J84:J86)</f>
        <v>60983.099999999991</v>
      </c>
      <c r="L9" s="15">
        <f>SUM(L84:L86)</f>
        <v>143924.54999999999</v>
      </c>
      <c r="M9" s="15">
        <f>SUM(N84:N86)</f>
        <v>0</v>
      </c>
      <c r="N9" s="15">
        <f>SUM(P84:P86)</f>
        <v>3070.02</v>
      </c>
      <c r="O9" s="16">
        <f>SUM(H119:H121)</f>
        <v>67949.7</v>
      </c>
      <c r="P9" s="16">
        <f>SUM(J119:J121)</f>
        <v>0</v>
      </c>
      <c r="Q9" s="16">
        <f>SUM(L119:L121)</f>
        <v>28203.219999999998</v>
      </c>
      <c r="R9" s="16">
        <f>SUM(N119:N121)</f>
        <v>254732.4</v>
      </c>
      <c r="S9" s="5"/>
      <c r="T9" s="5"/>
      <c r="U9" s="6"/>
      <c r="V9" s="5"/>
      <c r="W9" s="6"/>
      <c r="X9" s="6"/>
      <c r="Y9" s="5"/>
      <c r="Z9" s="5"/>
      <c r="AA9" s="4"/>
      <c r="AB9" s="5"/>
      <c r="AC9" s="5"/>
      <c r="AD9" s="5"/>
      <c r="AE9" s="7"/>
      <c r="AF9" s="7"/>
      <c r="AG9" s="7"/>
      <c r="AH9" s="7"/>
      <c r="AI9" s="7"/>
      <c r="AJ9" s="7"/>
      <c r="AK9" s="7"/>
      <c r="AL9" s="7"/>
      <c r="AM9" s="7"/>
      <c r="AN9" s="7"/>
      <c r="AO9" s="7"/>
      <c r="AP9" s="7"/>
    </row>
    <row r="10" spans="1:42" x14ac:dyDescent="0.2">
      <c r="A10" s="4"/>
      <c r="B10" s="4"/>
      <c r="C10" s="17">
        <v>2</v>
      </c>
      <c r="D10" s="18" t="s">
        <v>29</v>
      </c>
      <c r="E10" s="4"/>
      <c r="F10" s="21" t="s">
        <v>30</v>
      </c>
      <c r="G10" s="22">
        <f t="shared" ref="G10:R10" si="0">SUM(G5:G9)</f>
        <v>582937.85</v>
      </c>
      <c r="H10" s="22">
        <f t="shared" si="0"/>
        <v>957904.5</v>
      </c>
      <c r="I10" s="22">
        <f t="shared" si="0"/>
        <v>223332.45</v>
      </c>
      <c r="J10" s="22">
        <f t="shared" si="0"/>
        <v>887401.60000000009</v>
      </c>
      <c r="K10" s="22">
        <f t="shared" si="0"/>
        <v>525757.79999999993</v>
      </c>
      <c r="L10" s="22">
        <f t="shared" si="0"/>
        <v>665088.05000000005</v>
      </c>
      <c r="M10" s="22">
        <f t="shared" si="0"/>
        <v>259698.45</v>
      </c>
      <c r="N10" s="22">
        <f t="shared" si="0"/>
        <v>258879.31999999998</v>
      </c>
      <c r="O10" s="23">
        <f t="shared" si="0"/>
        <v>565406.54999999993</v>
      </c>
      <c r="P10" s="23">
        <f t="shared" si="0"/>
        <v>112101.2</v>
      </c>
      <c r="Q10" s="23">
        <f t="shared" si="0"/>
        <v>304257.26999999996</v>
      </c>
      <c r="R10" s="23">
        <f t="shared" si="0"/>
        <v>431993.65</v>
      </c>
      <c r="S10" s="5"/>
      <c r="T10" s="5"/>
      <c r="U10" s="6"/>
      <c r="V10" s="5"/>
      <c r="W10" s="6"/>
      <c r="X10" s="6"/>
      <c r="Y10" s="5"/>
      <c r="Z10" s="5"/>
      <c r="AA10" s="4"/>
      <c r="AB10" s="5"/>
      <c r="AC10" s="5"/>
      <c r="AD10" s="5"/>
      <c r="AE10" s="7"/>
      <c r="AF10" s="7"/>
      <c r="AG10" s="7"/>
      <c r="AH10" s="7"/>
      <c r="AI10" s="7"/>
      <c r="AJ10" s="7"/>
      <c r="AK10" s="7"/>
      <c r="AL10" s="7"/>
      <c r="AM10" s="7"/>
      <c r="AN10" s="7"/>
      <c r="AO10" s="7"/>
      <c r="AP10" s="7"/>
    </row>
    <row r="11" spans="1:42" x14ac:dyDescent="0.2">
      <c r="A11" s="4"/>
      <c r="B11" s="4"/>
      <c r="C11" s="17">
        <v>2</v>
      </c>
      <c r="D11" s="18" t="s">
        <v>31</v>
      </c>
      <c r="E11" s="4"/>
      <c r="F11" s="21" t="s">
        <v>32</v>
      </c>
      <c r="G11" s="74">
        <f>G10+H10+I10</f>
        <v>1764174.8</v>
      </c>
      <c r="H11" s="74"/>
      <c r="I11" s="74"/>
      <c r="J11" s="74">
        <f>J10+K10+L10+M10+N10</f>
        <v>2596825.2199999997</v>
      </c>
      <c r="K11" s="74"/>
      <c r="L11" s="74"/>
      <c r="M11" s="74"/>
      <c r="N11" s="74"/>
      <c r="O11" s="79">
        <f>O10+P10+Q10+R10</f>
        <v>1413758.67</v>
      </c>
      <c r="P11" s="79"/>
      <c r="Q11" s="79"/>
      <c r="R11" s="79"/>
      <c r="S11" s="5"/>
      <c r="T11" s="5"/>
      <c r="U11" s="6"/>
      <c r="V11" s="5"/>
      <c r="W11" s="6"/>
      <c r="X11" s="6"/>
      <c r="Y11" s="5"/>
      <c r="Z11" s="5"/>
      <c r="AA11" s="4"/>
      <c r="AB11" s="5"/>
      <c r="AC11" s="5"/>
      <c r="AD11" s="5"/>
      <c r="AE11" s="7"/>
      <c r="AF11" s="7"/>
      <c r="AG11" s="7"/>
      <c r="AH11" s="7"/>
      <c r="AI11" s="7"/>
      <c r="AJ11" s="7"/>
      <c r="AK11" s="7"/>
      <c r="AL11" s="7"/>
      <c r="AM11" s="7"/>
      <c r="AN11" s="7"/>
      <c r="AO11" s="7"/>
      <c r="AP11" s="7"/>
    </row>
    <row r="12" spans="1:42" x14ac:dyDescent="0.2">
      <c r="A12" s="4"/>
      <c r="B12" s="4"/>
      <c r="C12" s="17">
        <v>2</v>
      </c>
      <c r="D12" s="18" t="s">
        <v>33</v>
      </c>
      <c r="E12" s="4"/>
      <c r="F12" s="24" t="s">
        <v>34</v>
      </c>
      <c r="G12" s="74">
        <f>G11+J11+O11</f>
        <v>5774758.6899999995</v>
      </c>
      <c r="H12" s="74"/>
      <c r="I12" s="74"/>
      <c r="J12" s="4"/>
      <c r="K12" s="4"/>
      <c r="L12" s="4"/>
      <c r="M12" s="4"/>
      <c r="N12" s="4"/>
      <c r="O12" s="6"/>
      <c r="P12" s="6"/>
      <c r="Q12" s="5"/>
      <c r="R12" s="5"/>
      <c r="S12" s="5"/>
      <c r="T12" s="5"/>
      <c r="U12" s="6"/>
      <c r="V12" s="5"/>
      <c r="W12" s="6"/>
      <c r="X12" s="6"/>
      <c r="Y12" s="5"/>
      <c r="Z12" s="5"/>
      <c r="AA12" s="4"/>
      <c r="AB12" s="5"/>
      <c r="AC12" s="5"/>
      <c r="AD12" s="5"/>
      <c r="AE12" s="7"/>
      <c r="AF12" s="7"/>
      <c r="AG12" s="7"/>
      <c r="AH12" s="7"/>
      <c r="AI12" s="7"/>
      <c r="AJ12" s="7"/>
      <c r="AK12" s="7"/>
      <c r="AL12" s="7"/>
      <c r="AM12" s="7"/>
      <c r="AN12" s="7"/>
      <c r="AO12" s="7"/>
      <c r="AP12" s="7"/>
    </row>
    <row r="13" spans="1:42" x14ac:dyDescent="0.2">
      <c r="A13" s="4"/>
      <c r="B13" s="4"/>
      <c r="C13" s="12">
        <v>3</v>
      </c>
      <c r="D13" s="25" t="s">
        <v>35</v>
      </c>
      <c r="E13" s="4"/>
      <c r="F13" s="4"/>
      <c r="G13" s="4"/>
      <c r="H13" s="26"/>
      <c r="I13" s="4"/>
      <c r="J13" s="4"/>
      <c r="K13" s="4"/>
      <c r="L13" s="4"/>
      <c r="M13" s="4"/>
      <c r="N13" s="4"/>
      <c r="O13" s="6"/>
      <c r="P13" s="6"/>
      <c r="Q13" s="5"/>
      <c r="R13" s="5"/>
      <c r="S13" s="5"/>
      <c r="T13" s="5"/>
      <c r="U13" s="6"/>
      <c r="V13" s="5"/>
      <c r="W13" s="6"/>
      <c r="X13" s="6"/>
      <c r="Y13" s="5"/>
      <c r="Z13" s="5"/>
      <c r="AA13" s="4"/>
      <c r="AB13" s="5"/>
      <c r="AC13" s="5"/>
      <c r="AD13" s="5"/>
      <c r="AE13" s="7"/>
      <c r="AF13" s="7"/>
      <c r="AG13" s="7"/>
      <c r="AH13" s="7"/>
      <c r="AI13" s="7"/>
      <c r="AJ13" s="7"/>
      <c r="AK13" s="7"/>
      <c r="AL13" s="7"/>
      <c r="AM13" s="7"/>
      <c r="AN13" s="7"/>
      <c r="AO13" s="7"/>
      <c r="AP13" s="7"/>
    </row>
    <row r="14" spans="1:42" x14ac:dyDescent="0.2">
      <c r="A14" s="4"/>
      <c r="B14" s="4"/>
      <c r="C14" s="12">
        <v>3</v>
      </c>
      <c r="D14" s="25" t="s">
        <v>36</v>
      </c>
      <c r="E14" s="4"/>
      <c r="F14" s="4"/>
      <c r="G14" s="4"/>
      <c r="H14" s="4"/>
      <c r="I14" s="4"/>
      <c r="J14" s="4"/>
      <c r="K14" s="4"/>
      <c r="L14" s="4"/>
      <c r="M14" s="4"/>
      <c r="N14" s="4"/>
      <c r="O14" s="6"/>
      <c r="P14" s="6"/>
      <c r="Q14" s="5"/>
      <c r="R14" s="5"/>
      <c r="S14" s="5"/>
      <c r="T14" s="5"/>
      <c r="U14" s="6"/>
      <c r="V14" s="5"/>
      <c r="W14" s="6"/>
      <c r="X14" s="6"/>
      <c r="Y14" s="5"/>
      <c r="Z14" s="5"/>
      <c r="AA14" s="4"/>
      <c r="AB14" s="5"/>
      <c r="AC14" s="5"/>
      <c r="AD14" s="5"/>
      <c r="AE14" s="7"/>
      <c r="AF14" s="7"/>
      <c r="AG14" s="7"/>
      <c r="AH14" s="7"/>
      <c r="AI14" s="7"/>
      <c r="AJ14" s="7"/>
      <c r="AK14" s="7"/>
      <c r="AL14" s="7"/>
      <c r="AM14" s="7"/>
      <c r="AN14" s="7"/>
      <c r="AO14" s="7"/>
      <c r="AP14" s="7"/>
    </row>
    <row r="15" spans="1:42" x14ac:dyDescent="0.2">
      <c r="A15" s="4"/>
      <c r="B15" s="4"/>
      <c r="C15" s="12">
        <v>3</v>
      </c>
      <c r="D15" s="25" t="s">
        <v>37</v>
      </c>
      <c r="E15" s="4"/>
      <c r="F15" s="4"/>
      <c r="G15" s="4"/>
      <c r="H15" s="4"/>
      <c r="I15" s="4"/>
      <c r="J15" s="4"/>
      <c r="K15" s="4"/>
      <c r="L15" s="4"/>
      <c r="M15" s="4"/>
      <c r="N15" s="4"/>
      <c r="O15" s="6"/>
      <c r="P15" s="6"/>
      <c r="Q15" s="5"/>
      <c r="R15" s="5"/>
      <c r="S15" s="5"/>
      <c r="T15" s="5"/>
      <c r="U15" s="6"/>
      <c r="V15" s="5"/>
      <c r="W15" s="6"/>
      <c r="X15" s="6"/>
      <c r="Y15" s="5"/>
      <c r="Z15" s="5"/>
      <c r="AA15" s="4"/>
      <c r="AB15" s="5"/>
      <c r="AC15" s="5"/>
      <c r="AD15" s="5"/>
      <c r="AE15" s="7"/>
      <c r="AF15" s="7"/>
      <c r="AG15" s="7"/>
      <c r="AH15" s="7"/>
      <c r="AI15" s="7"/>
      <c r="AJ15" s="7"/>
      <c r="AK15" s="7"/>
      <c r="AL15" s="7"/>
      <c r="AM15" s="7"/>
      <c r="AN15" s="7"/>
      <c r="AO15" s="7"/>
      <c r="AP15" s="7"/>
    </row>
    <row r="16" spans="1:42" x14ac:dyDescent="0.2">
      <c r="A16" s="4"/>
      <c r="B16" s="4"/>
      <c r="C16" s="12">
        <v>3</v>
      </c>
      <c r="D16" s="25" t="s">
        <v>38</v>
      </c>
      <c r="E16" s="4"/>
      <c r="F16" s="4"/>
      <c r="G16" s="4"/>
      <c r="H16" s="4"/>
      <c r="I16" s="4"/>
      <c r="J16" s="4"/>
      <c r="K16" s="4"/>
      <c r="L16" s="4"/>
      <c r="M16" s="4"/>
      <c r="N16" s="4"/>
      <c r="O16" s="6"/>
      <c r="P16" s="6"/>
      <c r="Q16" s="5"/>
      <c r="R16" s="5"/>
      <c r="S16" s="5"/>
      <c r="T16" s="5"/>
      <c r="U16" s="6"/>
      <c r="V16" s="5"/>
      <c r="W16" s="6"/>
      <c r="X16" s="6"/>
      <c r="Y16" s="5"/>
      <c r="Z16" s="5"/>
      <c r="AA16" s="4"/>
      <c r="AB16" s="5"/>
      <c r="AC16" s="5"/>
      <c r="AD16" s="5"/>
      <c r="AE16" s="7"/>
      <c r="AF16" s="7"/>
      <c r="AG16" s="7"/>
      <c r="AH16" s="7"/>
      <c r="AI16" s="7"/>
      <c r="AJ16" s="7"/>
      <c r="AK16" s="7"/>
      <c r="AL16" s="7"/>
      <c r="AM16" s="7"/>
      <c r="AN16" s="7"/>
      <c r="AO16" s="7"/>
      <c r="AP16" s="7"/>
    </row>
    <row r="17" spans="1:42" x14ac:dyDescent="0.2">
      <c r="A17" s="4"/>
      <c r="B17" s="4"/>
      <c r="C17" s="4"/>
      <c r="D17" s="27"/>
      <c r="E17" s="4"/>
      <c r="F17" s="4"/>
      <c r="G17" s="4"/>
      <c r="H17" s="4"/>
      <c r="I17" s="4"/>
      <c r="J17" s="4"/>
      <c r="K17" s="4"/>
      <c r="L17" s="4"/>
      <c r="M17" s="4"/>
      <c r="N17" s="4"/>
      <c r="O17" s="6"/>
      <c r="P17" s="6"/>
      <c r="Q17" s="5"/>
      <c r="R17" s="5"/>
      <c r="S17" s="5"/>
      <c r="T17" s="5"/>
      <c r="U17" s="6"/>
      <c r="V17" s="5"/>
      <c r="W17" s="6"/>
      <c r="X17" s="6"/>
      <c r="Y17" s="5"/>
      <c r="Z17" s="5"/>
      <c r="AA17" s="4"/>
      <c r="AB17" s="5"/>
      <c r="AC17" s="5"/>
      <c r="AD17" s="5"/>
      <c r="AE17" s="7"/>
      <c r="AF17" s="7"/>
      <c r="AG17" s="7"/>
      <c r="AH17" s="7"/>
      <c r="AI17" s="7"/>
      <c r="AJ17" s="7"/>
      <c r="AK17" s="7"/>
      <c r="AL17" s="7"/>
      <c r="AM17" s="7"/>
      <c r="AN17" s="7"/>
      <c r="AO17" s="7"/>
      <c r="AP17" s="7"/>
    </row>
    <row r="18" spans="1:42" x14ac:dyDescent="0.2">
      <c r="A18" s="4"/>
      <c r="B18" s="4"/>
      <c r="C18" s="4"/>
      <c r="D18" s="28"/>
      <c r="E18" s="4"/>
      <c r="F18" s="4"/>
      <c r="G18" s="4"/>
      <c r="H18" s="4"/>
      <c r="I18" s="4"/>
      <c r="J18" s="4"/>
      <c r="K18" s="4"/>
      <c r="L18" s="4"/>
      <c r="M18" s="4"/>
      <c r="N18" s="4"/>
      <c r="O18" s="6"/>
      <c r="P18" s="6"/>
      <c r="Q18" s="5"/>
      <c r="R18" s="5"/>
      <c r="S18" s="5"/>
      <c r="T18" s="5"/>
      <c r="U18" s="6"/>
      <c r="V18" s="5"/>
      <c r="W18" s="6"/>
      <c r="X18" s="6"/>
      <c r="Y18" s="5"/>
      <c r="Z18" s="5"/>
      <c r="AA18" s="4"/>
      <c r="AB18" s="5"/>
      <c r="AC18" s="5"/>
      <c r="AD18" s="5"/>
      <c r="AE18" s="7"/>
      <c r="AF18" s="7"/>
      <c r="AG18" s="7"/>
      <c r="AH18" s="7"/>
      <c r="AI18" s="7"/>
      <c r="AJ18" s="7"/>
      <c r="AK18" s="7"/>
      <c r="AL18" s="7"/>
      <c r="AM18" s="7"/>
      <c r="AN18" s="7"/>
      <c r="AO18" s="7"/>
      <c r="AP18" s="7"/>
    </row>
    <row r="19" spans="1:42" x14ac:dyDescent="0.2">
      <c r="A19" s="4"/>
      <c r="B19" s="29"/>
      <c r="C19" s="29"/>
      <c r="D19" s="29"/>
      <c r="E19" s="29"/>
      <c r="F19" s="29"/>
      <c r="G19" s="4"/>
      <c r="H19" s="4"/>
      <c r="I19" s="4"/>
      <c r="J19" s="4"/>
      <c r="K19" s="4"/>
      <c r="L19" s="4"/>
      <c r="M19" s="4"/>
      <c r="N19" s="4"/>
      <c r="O19" s="6"/>
      <c r="P19" s="6"/>
      <c r="Q19" s="5"/>
      <c r="R19" s="5"/>
      <c r="S19" s="5"/>
      <c r="T19" s="5"/>
      <c r="U19" s="6"/>
      <c r="V19" s="5"/>
      <c r="W19" s="6"/>
      <c r="X19" s="6"/>
      <c r="Y19" s="5"/>
      <c r="Z19" s="5"/>
      <c r="AA19" s="4"/>
      <c r="AB19" s="5"/>
      <c r="AC19" s="5"/>
      <c r="AD19" s="5"/>
      <c r="AE19" s="7"/>
      <c r="AF19" s="7"/>
      <c r="AG19" s="7"/>
      <c r="AH19" s="7"/>
      <c r="AI19" s="7"/>
      <c r="AJ19" s="7"/>
      <c r="AK19" s="7"/>
      <c r="AL19" s="7"/>
      <c r="AM19" s="7"/>
      <c r="AN19" s="7"/>
      <c r="AO19" s="7"/>
      <c r="AP19" s="7"/>
    </row>
    <row r="20" spans="1:42" x14ac:dyDescent="0.2">
      <c r="A20" s="4"/>
      <c r="B20" s="29"/>
      <c r="C20" s="29"/>
      <c r="D20" s="29"/>
      <c r="E20" s="29"/>
      <c r="F20" s="29"/>
      <c r="G20" s="75" t="s">
        <v>1</v>
      </c>
      <c r="H20" s="75"/>
      <c r="I20" s="75"/>
      <c r="J20" s="75"/>
      <c r="K20" s="75"/>
      <c r="L20" s="75"/>
      <c r="M20" s="75"/>
      <c r="N20" s="75"/>
      <c r="AE20" s="7"/>
      <c r="AF20" s="7"/>
      <c r="AG20" s="7"/>
      <c r="AH20" s="7"/>
      <c r="AI20" s="7"/>
      <c r="AJ20" s="7"/>
      <c r="AK20" s="7"/>
      <c r="AL20" s="7"/>
      <c r="AM20" s="7"/>
      <c r="AN20" s="7"/>
      <c r="AO20" s="7"/>
      <c r="AP20" s="7"/>
    </row>
    <row r="21" spans="1:42" ht="38.25" x14ac:dyDescent="0.2">
      <c r="A21" s="10" t="s">
        <v>39</v>
      </c>
      <c r="B21" s="30" t="s">
        <v>40</v>
      </c>
      <c r="C21" s="30" t="s">
        <v>41</v>
      </c>
      <c r="D21" s="30" t="s">
        <v>42</v>
      </c>
      <c r="E21" s="30" t="s">
        <v>43</v>
      </c>
      <c r="F21" s="30" t="s">
        <v>44</v>
      </c>
      <c r="G21" s="31" t="s">
        <v>19</v>
      </c>
      <c r="H21" s="31" t="s">
        <v>45</v>
      </c>
      <c r="I21" s="31" t="s">
        <v>21</v>
      </c>
      <c r="J21" s="31" t="s">
        <v>45</v>
      </c>
      <c r="K21" s="31" t="s">
        <v>23</v>
      </c>
      <c r="L21" s="31" t="s">
        <v>45</v>
      </c>
      <c r="M21" s="32" t="s">
        <v>46</v>
      </c>
      <c r="N21" s="32" t="s">
        <v>47</v>
      </c>
    </row>
    <row r="22" spans="1:42" ht="102" customHeight="1" x14ac:dyDescent="0.2">
      <c r="A22" s="33">
        <v>1</v>
      </c>
      <c r="B22" s="34">
        <v>15814</v>
      </c>
      <c r="C22" s="72" t="s">
        <v>48</v>
      </c>
      <c r="D22" s="36" t="s">
        <v>49</v>
      </c>
      <c r="E22" s="34" t="s">
        <v>50</v>
      </c>
      <c r="F22" s="37">
        <v>184</v>
      </c>
      <c r="G22" s="38">
        <v>0</v>
      </c>
      <c r="H22" s="39">
        <f t="shared" ref="H22:H51" si="1">G22*F22</f>
        <v>0</v>
      </c>
      <c r="I22" s="38">
        <v>250</v>
      </c>
      <c r="J22" s="40">
        <f t="shared" ref="J22:J51" si="2">F22*I22</f>
        <v>46000</v>
      </c>
      <c r="K22" s="38">
        <v>50</v>
      </c>
      <c r="L22" s="41">
        <f t="shared" ref="L22:L51" si="3">K22*F22</f>
        <v>9200</v>
      </c>
      <c r="M22" s="42">
        <f t="shared" ref="M22:M51" si="4">G22+I22+K22</f>
        <v>300</v>
      </c>
      <c r="N22" s="43">
        <f t="shared" ref="N22:N51" si="5">H22+J22+L22</f>
        <v>55200</v>
      </c>
    </row>
    <row r="23" spans="1:42" ht="114.75" x14ac:dyDescent="0.2">
      <c r="A23" s="33">
        <v>2</v>
      </c>
      <c r="B23" s="34">
        <v>15814</v>
      </c>
      <c r="C23" s="72"/>
      <c r="D23" s="36" t="s">
        <v>51</v>
      </c>
      <c r="E23" s="34" t="s">
        <v>50</v>
      </c>
      <c r="F23" s="37">
        <v>244</v>
      </c>
      <c r="G23" s="38">
        <v>700</v>
      </c>
      <c r="H23" s="39">
        <f t="shared" si="1"/>
        <v>170800</v>
      </c>
      <c r="I23" s="38">
        <v>250</v>
      </c>
      <c r="J23" s="40">
        <f t="shared" si="2"/>
        <v>61000</v>
      </c>
      <c r="K23" s="38">
        <v>200</v>
      </c>
      <c r="L23" s="41">
        <f t="shared" si="3"/>
        <v>48800</v>
      </c>
      <c r="M23" s="42">
        <f t="shared" si="4"/>
        <v>1150</v>
      </c>
      <c r="N23" s="43">
        <f t="shared" si="5"/>
        <v>280600</v>
      </c>
    </row>
    <row r="24" spans="1:42" ht="63.75" x14ac:dyDescent="0.2">
      <c r="A24" s="44">
        <v>3</v>
      </c>
      <c r="B24" s="35">
        <v>15814</v>
      </c>
      <c r="C24" s="72"/>
      <c r="D24" s="45" t="s">
        <v>52</v>
      </c>
      <c r="E24" s="35" t="s">
        <v>53</v>
      </c>
      <c r="F24" s="46">
        <v>137.4</v>
      </c>
      <c r="G24" s="47">
        <v>100</v>
      </c>
      <c r="H24" s="39">
        <f t="shared" si="1"/>
        <v>13740</v>
      </c>
      <c r="I24" s="42">
        <v>220</v>
      </c>
      <c r="J24" s="40">
        <f t="shared" si="2"/>
        <v>30228</v>
      </c>
      <c r="K24" s="47">
        <v>100</v>
      </c>
      <c r="L24" s="41">
        <f t="shared" si="3"/>
        <v>13740</v>
      </c>
      <c r="M24" s="42">
        <f t="shared" si="4"/>
        <v>420</v>
      </c>
      <c r="N24" s="43">
        <f t="shared" si="5"/>
        <v>57708</v>
      </c>
    </row>
    <row r="25" spans="1:42" ht="344.25" x14ac:dyDescent="0.2">
      <c r="A25" s="44">
        <v>4</v>
      </c>
      <c r="B25" s="35">
        <v>15814</v>
      </c>
      <c r="C25" s="72"/>
      <c r="D25" s="45" t="s">
        <v>54</v>
      </c>
      <c r="E25" s="35" t="s">
        <v>50</v>
      </c>
      <c r="F25" s="46">
        <v>310.5</v>
      </c>
      <c r="G25" s="47">
        <v>500</v>
      </c>
      <c r="H25" s="39">
        <f t="shared" si="1"/>
        <v>155250</v>
      </c>
      <c r="I25" s="42">
        <v>150</v>
      </c>
      <c r="J25" s="40">
        <f t="shared" si="2"/>
        <v>46575</v>
      </c>
      <c r="K25" s="47">
        <v>200</v>
      </c>
      <c r="L25" s="41">
        <f t="shared" si="3"/>
        <v>62100</v>
      </c>
      <c r="M25" s="42">
        <f t="shared" si="4"/>
        <v>850</v>
      </c>
      <c r="N25" s="43">
        <f t="shared" si="5"/>
        <v>263925</v>
      </c>
    </row>
    <row r="26" spans="1:42" ht="76.5" x14ac:dyDescent="0.2">
      <c r="A26" s="44">
        <v>5</v>
      </c>
      <c r="B26" s="35">
        <v>5819</v>
      </c>
      <c r="C26" s="72"/>
      <c r="D26" s="45" t="s">
        <v>55</v>
      </c>
      <c r="E26" s="35" t="s">
        <v>50</v>
      </c>
      <c r="F26" s="46">
        <v>196</v>
      </c>
      <c r="G26" s="47">
        <v>400</v>
      </c>
      <c r="H26" s="39">
        <f t="shared" si="1"/>
        <v>78400</v>
      </c>
      <c r="I26" s="42">
        <v>150</v>
      </c>
      <c r="J26" s="40">
        <f t="shared" si="2"/>
        <v>29400</v>
      </c>
      <c r="K26" s="47"/>
      <c r="L26" s="41">
        <f t="shared" si="3"/>
        <v>0</v>
      </c>
      <c r="M26" s="42">
        <f t="shared" si="4"/>
        <v>550</v>
      </c>
      <c r="N26" s="43">
        <f t="shared" si="5"/>
        <v>107800</v>
      </c>
    </row>
    <row r="27" spans="1:42" ht="114.75" customHeight="1" x14ac:dyDescent="0.2">
      <c r="A27" s="44">
        <v>6</v>
      </c>
      <c r="B27" s="35">
        <v>15814</v>
      </c>
      <c r="C27" s="72" t="s">
        <v>56</v>
      </c>
      <c r="D27" s="45" t="s">
        <v>57</v>
      </c>
      <c r="E27" s="35" t="s">
        <v>50</v>
      </c>
      <c r="F27" s="46">
        <v>235</v>
      </c>
      <c r="G27" s="47">
        <v>0</v>
      </c>
      <c r="H27" s="39">
        <f t="shared" si="1"/>
        <v>0</v>
      </c>
      <c r="I27" s="42">
        <v>250</v>
      </c>
      <c r="J27" s="40">
        <f t="shared" si="2"/>
        <v>58750</v>
      </c>
      <c r="K27" s="47">
        <v>50</v>
      </c>
      <c r="L27" s="41">
        <f t="shared" si="3"/>
        <v>11750</v>
      </c>
      <c r="M27" s="42">
        <f t="shared" si="4"/>
        <v>300</v>
      </c>
      <c r="N27" s="43">
        <f t="shared" si="5"/>
        <v>70500</v>
      </c>
    </row>
    <row r="28" spans="1:42" ht="63.75" x14ac:dyDescent="0.2">
      <c r="A28" s="44">
        <v>7</v>
      </c>
      <c r="B28" s="35">
        <v>15814</v>
      </c>
      <c r="C28" s="72"/>
      <c r="D28" s="45" t="s">
        <v>58</v>
      </c>
      <c r="E28" s="35" t="s">
        <v>59</v>
      </c>
      <c r="F28" s="46">
        <v>38.33</v>
      </c>
      <c r="G28" s="47">
        <v>0</v>
      </c>
      <c r="H28" s="39">
        <f t="shared" si="1"/>
        <v>0</v>
      </c>
      <c r="I28" s="42">
        <v>50</v>
      </c>
      <c r="J28" s="40">
        <f t="shared" si="2"/>
        <v>1916.5</v>
      </c>
      <c r="K28" s="47">
        <v>50</v>
      </c>
      <c r="L28" s="41">
        <f t="shared" si="3"/>
        <v>1916.5</v>
      </c>
      <c r="M28" s="42">
        <f t="shared" si="4"/>
        <v>100</v>
      </c>
      <c r="N28" s="43">
        <f t="shared" si="5"/>
        <v>3833</v>
      </c>
    </row>
    <row r="29" spans="1:42" ht="153" x14ac:dyDescent="0.2">
      <c r="A29" s="44">
        <v>8</v>
      </c>
      <c r="B29" s="35">
        <v>15814</v>
      </c>
      <c r="C29" s="72"/>
      <c r="D29" s="45" t="s">
        <v>60</v>
      </c>
      <c r="E29" s="35" t="s">
        <v>50</v>
      </c>
      <c r="F29" s="46">
        <v>256.67</v>
      </c>
      <c r="G29" s="47">
        <v>0</v>
      </c>
      <c r="H29" s="39">
        <f t="shared" si="1"/>
        <v>0</v>
      </c>
      <c r="I29" s="42">
        <v>250</v>
      </c>
      <c r="J29" s="40">
        <f t="shared" si="2"/>
        <v>64167.500000000007</v>
      </c>
      <c r="K29" s="47">
        <v>30</v>
      </c>
      <c r="L29" s="41">
        <f t="shared" si="3"/>
        <v>7700.1</v>
      </c>
      <c r="M29" s="42">
        <f t="shared" si="4"/>
        <v>280</v>
      </c>
      <c r="N29" s="43">
        <f t="shared" si="5"/>
        <v>71867.600000000006</v>
      </c>
    </row>
    <row r="30" spans="1:42" ht="102" x14ac:dyDescent="0.2">
      <c r="A30" s="44">
        <v>9</v>
      </c>
      <c r="B30" s="35">
        <v>15814</v>
      </c>
      <c r="C30" s="72"/>
      <c r="D30" s="45" t="s">
        <v>61</v>
      </c>
      <c r="E30" s="35" t="s">
        <v>53</v>
      </c>
      <c r="F30" s="46">
        <v>130</v>
      </c>
      <c r="G30" s="47">
        <v>0</v>
      </c>
      <c r="H30" s="39">
        <f t="shared" si="1"/>
        <v>0</v>
      </c>
      <c r="I30" s="42">
        <v>220</v>
      </c>
      <c r="J30" s="40">
        <f t="shared" si="2"/>
        <v>28600</v>
      </c>
      <c r="K30" s="47">
        <v>25</v>
      </c>
      <c r="L30" s="41">
        <f t="shared" si="3"/>
        <v>3250</v>
      </c>
      <c r="M30" s="42">
        <f t="shared" si="4"/>
        <v>245</v>
      </c>
      <c r="N30" s="43">
        <f t="shared" si="5"/>
        <v>31850</v>
      </c>
    </row>
    <row r="31" spans="1:42" ht="140.25" x14ac:dyDescent="0.2">
      <c r="A31" s="44">
        <v>10</v>
      </c>
      <c r="B31" s="35">
        <v>15814</v>
      </c>
      <c r="C31" s="72"/>
      <c r="D31" s="45" t="s">
        <v>62</v>
      </c>
      <c r="E31" s="35" t="s">
        <v>63</v>
      </c>
      <c r="F31" s="46">
        <v>346.67</v>
      </c>
      <c r="G31" s="47">
        <v>10</v>
      </c>
      <c r="H31" s="39">
        <f t="shared" si="1"/>
        <v>3466.7000000000003</v>
      </c>
      <c r="I31" s="42">
        <v>50</v>
      </c>
      <c r="J31" s="40">
        <f t="shared" si="2"/>
        <v>17333.5</v>
      </c>
      <c r="K31" s="47">
        <v>10</v>
      </c>
      <c r="L31" s="41">
        <f t="shared" si="3"/>
        <v>3466.7000000000003</v>
      </c>
      <c r="M31" s="42">
        <f t="shared" si="4"/>
        <v>70</v>
      </c>
      <c r="N31" s="43">
        <f t="shared" si="5"/>
        <v>24266.9</v>
      </c>
    </row>
    <row r="32" spans="1:42" ht="89.25" customHeight="1" x14ac:dyDescent="0.2">
      <c r="A32" s="44">
        <v>11</v>
      </c>
      <c r="B32" s="35">
        <v>15814</v>
      </c>
      <c r="C32" s="72" t="s">
        <v>64</v>
      </c>
      <c r="D32" s="45" t="s">
        <v>65</v>
      </c>
      <c r="E32" s="35" t="s">
        <v>50</v>
      </c>
      <c r="F32" s="46">
        <v>334.67</v>
      </c>
      <c r="G32" s="47">
        <v>0</v>
      </c>
      <c r="H32" s="39">
        <f t="shared" si="1"/>
        <v>0</v>
      </c>
      <c r="I32" s="42">
        <v>300</v>
      </c>
      <c r="J32" s="40">
        <f t="shared" si="2"/>
        <v>100401</v>
      </c>
      <c r="K32" s="47">
        <v>10</v>
      </c>
      <c r="L32" s="41">
        <f t="shared" si="3"/>
        <v>3346.7000000000003</v>
      </c>
      <c r="M32" s="42">
        <f t="shared" si="4"/>
        <v>310</v>
      </c>
      <c r="N32" s="43">
        <f t="shared" si="5"/>
        <v>103747.7</v>
      </c>
    </row>
    <row r="33" spans="1:14" ht="114.75" x14ac:dyDescent="0.2">
      <c r="A33" s="44">
        <v>12</v>
      </c>
      <c r="B33" s="35">
        <v>15814</v>
      </c>
      <c r="C33" s="72"/>
      <c r="D33" s="45" t="s">
        <v>66</v>
      </c>
      <c r="E33" s="48" t="s">
        <v>63</v>
      </c>
      <c r="F33" s="46">
        <v>525</v>
      </c>
      <c r="G33" s="47">
        <v>0</v>
      </c>
      <c r="H33" s="39">
        <f t="shared" si="1"/>
        <v>0</v>
      </c>
      <c r="I33" s="42">
        <v>50</v>
      </c>
      <c r="J33" s="40">
        <f t="shared" si="2"/>
        <v>26250</v>
      </c>
      <c r="K33" s="47">
        <v>5</v>
      </c>
      <c r="L33" s="41">
        <f t="shared" si="3"/>
        <v>2625</v>
      </c>
      <c r="M33" s="42">
        <f t="shared" si="4"/>
        <v>55</v>
      </c>
      <c r="N33" s="43">
        <f t="shared" si="5"/>
        <v>28875</v>
      </c>
    </row>
    <row r="34" spans="1:14" ht="127.5" x14ac:dyDescent="0.2">
      <c r="A34" s="44">
        <v>13</v>
      </c>
      <c r="B34" s="35">
        <v>15814</v>
      </c>
      <c r="C34" s="72"/>
      <c r="D34" s="45" t="s">
        <v>67</v>
      </c>
      <c r="E34" s="35" t="s">
        <v>68</v>
      </c>
      <c r="F34" s="46">
        <v>1050</v>
      </c>
      <c r="G34" s="47">
        <v>0</v>
      </c>
      <c r="H34" s="39">
        <f t="shared" si="1"/>
        <v>0</v>
      </c>
      <c r="I34" s="42">
        <v>10</v>
      </c>
      <c r="J34" s="40">
        <f t="shared" si="2"/>
        <v>10500</v>
      </c>
      <c r="K34" s="47"/>
      <c r="L34" s="41">
        <f t="shared" si="3"/>
        <v>0</v>
      </c>
      <c r="M34" s="42">
        <f t="shared" si="4"/>
        <v>10</v>
      </c>
      <c r="N34" s="43">
        <f t="shared" si="5"/>
        <v>10500</v>
      </c>
    </row>
    <row r="35" spans="1:14" ht="89.25" x14ac:dyDescent="0.2">
      <c r="A35" s="44">
        <v>14</v>
      </c>
      <c r="B35" s="35">
        <v>15814</v>
      </c>
      <c r="C35" s="72"/>
      <c r="D35" s="45" t="s">
        <v>69</v>
      </c>
      <c r="E35" s="35" t="s">
        <v>70</v>
      </c>
      <c r="F35" s="46">
        <v>125</v>
      </c>
      <c r="G35" s="47">
        <v>0</v>
      </c>
      <c r="H35" s="39">
        <f t="shared" si="1"/>
        <v>0</v>
      </c>
      <c r="I35" s="42">
        <v>220</v>
      </c>
      <c r="J35" s="40">
        <f t="shared" si="2"/>
        <v>27500</v>
      </c>
      <c r="K35" s="47">
        <v>25</v>
      </c>
      <c r="L35" s="41">
        <f t="shared" si="3"/>
        <v>3125</v>
      </c>
      <c r="M35" s="42">
        <f t="shared" si="4"/>
        <v>245</v>
      </c>
      <c r="N35" s="43">
        <f t="shared" si="5"/>
        <v>30625</v>
      </c>
    </row>
    <row r="36" spans="1:14" ht="127.5" customHeight="1" x14ac:dyDescent="0.2">
      <c r="A36" s="44">
        <v>15</v>
      </c>
      <c r="B36" s="35">
        <v>13137</v>
      </c>
      <c r="C36" s="72" t="s">
        <v>71</v>
      </c>
      <c r="D36" s="45" t="s">
        <v>72</v>
      </c>
      <c r="E36" s="35" t="s">
        <v>50</v>
      </c>
      <c r="F36" s="46">
        <v>391.67</v>
      </c>
      <c r="G36" s="47">
        <v>0</v>
      </c>
      <c r="H36" s="39">
        <f t="shared" si="1"/>
        <v>0</v>
      </c>
      <c r="I36" s="42">
        <v>80</v>
      </c>
      <c r="J36" s="40">
        <f t="shared" si="2"/>
        <v>31333.600000000002</v>
      </c>
      <c r="K36" s="47">
        <v>0</v>
      </c>
      <c r="L36" s="41">
        <f t="shared" si="3"/>
        <v>0</v>
      </c>
      <c r="M36" s="42">
        <f t="shared" si="4"/>
        <v>80</v>
      </c>
      <c r="N36" s="43">
        <f t="shared" si="5"/>
        <v>31333.600000000002</v>
      </c>
    </row>
    <row r="37" spans="1:14" ht="140.25" x14ac:dyDescent="0.2">
      <c r="A37" s="44">
        <v>16</v>
      </c>
      <c r="B37" s="35">
        <v>13137</v>
      </c>
      <c r="C37" s="72"/>
      <c r="D37" s="45" t="s">
        <v>73</v>
      </c>
      <c r="E37" s="35" t="s">
        <v>50</v>
      </c>
      <c r="F37" s="46">
        <v>228.75</v>
      </c>
      <c r="G37" s="47">
        <v>40</v>
      </c>
      <c r="H37" s="39">
        <f t="shared" si="1"/>
        <v>9150</v>
      </c>
      <c r="I37" s="42">
        <v>100</v>
      </c>
      <c r="J37" s="40">
        <f t="shared" si="2"/>
        <v>22875</v>
      </c>
      <c r="K37" s="47">
        <v>10</v>
      </c>
      <c r="L37" s="41">
        <f t="shared" si="3"/>
        <v>2287.5</v>
      </c>
      <c r="M37" s="42">
        <f t="shared" si="4"/>
        <v>150</v>
      </c>
      <c r="N37" s="43">
        <f t="shared" si="5"/>
        <v>34312.5</v>
      </c>
    </row>
    <row r="38" spans="1:14" ht="140.25" x14ac:dyDescent="0.2">
      <c r="A38" s="44">
        <v>17</v>
      </c>
      <c r="B38" s="35">
        <v>13137</v>
      </c>
      <c r="C38" s="72"/>
      <c r="D38" s="45" t="s">
        <v>74</v>
      </c>
      <c r="E38" s="35" t="s">
        <v>50</v>
      </c>
      <c r="F38" s="46">
        <v>287.5</v>
      </c>
      <c r="G38" s="47">
        <v>40</v>
      </c>
      <c r="H38" s="39">
        <f t="shared" si="1"/>
        <v>11500</v>
      </c>
      <c r="I38" s="42">
        <v>100</v>
      </c>
      <c r="J38" s="40">
        <f t="shared" si="2"/>
        <v>28750</v>
      </c>
      <c r="K38" s="47">
        <v>10</v>
      </c>
      <c r="L38" s="41">
        <f t="shared" si="3"/>
        <v>2875</v>
      </c>
      <c r="M38" s="42">
        <f t="shared" si="4"/>
        <v>150</v>
      </c>
      <c r="N38" s="43">
        <f t="shared" si="5"/>
        <v>43125</v>
      </c>
    </row>
    <row r="39" spans="1:14" ht="127.5" x14ac:dyDescent="0.2">
      <c r="A39" s="44">
        <v>18</v>
      </c>
      <c r="B39" s="35">
        <v>13137</v>
      </c>
      <c r="C39" s="72"/>
      <c r="D39" s="45" t="s">
        <v>75</v>
      </c>
      <c r="E39" s="35" t="s">
        <v>50</v>
      </c>
      <c r="F39" s="46">
        <v>505</v>
      </c>
      <c r="G39" s="47">
        <v>35</v>
      </c>
      <c r="H39" s="39">
        <f t="shared" si="1"/>
        <v>17675</v>
      </c>
      <c r="I39" s="42">
        <v>30</v>
      </c>
      <c r="J39" s="40">
        <f t="shared" si="2"/>
        <v>15150</v>
      </c>
      <c r="K39" s="47">
        <v>20</v>
      </c>
      <c r="L39" s="41">
        <f t="shared" si="3"/>
        <v>10100</v>
      </c>
      <c r="M39" s="42">
        <f t="shared" si="4"/>
        <v>85</v>
      </c>
      <c r="N39" s="43">
        <f t="shared" si="5"/>
        <v>42925</v>
      </c>
    </row>
    <row r="40" spans="1:14" ht="153" x14ac:dyDescent="0.2">
      <c r="A40" s="44">
        <v>19</v>
      </c>
      <c r="B40" s="35">
        <v>13137</v>
      </c>
      <c r="C40" s="72"/>
      <c r="D40" s="45" t="s">
        <v>76</v>
      </c>
      <c r="E40" s="35" t="s">
        <v>50</v>
      </c>
      <c r="F40" s="46">
        <v>770</v>
      </c>
      <c r="G40" s="47">
        <v>50</v>
      </c>
      <c r="H40" s="39">
        <f t="shared" si="1"/>
        <v>38500</v>
      </c>
      <c r="I40" s="42">
        <v>25</v>
      </c>
      <c r="J40" s="40">
        <f t="shared" si="2"/>
        <v>19250</v>
      </c>
      <c r="K40" s="47">
        <v>5</v>
      </c>
      <c r="L40" s="41">
        <f t="shared" si="3"/>
        <v>3850</v>
      </c>
      <c r="M40" s="42">
        <f t="shared" si="4"/>
        <v>80</v>
      </c>
      <c r="N40" s="43">
        <f t="shared" si="5"/>
        <v>61600</v>
      </c>
    </row>
    <row r="41" spans="1:14" ht="153" x14ac:dyDescent="0.2">
      <c r="A41" s="44">
        <v>20</v>
      </c>
      <c r="B41" s="35">
        <v>13137</v>
      </c>
      <c r="C41" s="72"/>
      <c r="D41" s="45" t="s">
        <v>77</v>
      </c>
      <c r="E41" s="35" t="s">
        <v>50</v>
      </c>
      <c r="F41" s="46">
        <v>947.5</v>
      </c>
      <c r="G41" s="47">
        <v>0</v>
      </c>
      <c r="H41" s="39">
        <f t="shared" si="1"/>
        <v>0</v>
      </c>
      <c r="I41" s="42">
        <v>20</v>
      </c>
      <c r="J41" s="40">
        <f t="shared" si="2"/>
        <v>18950</v>
      </c>
      <c r="K41" s="47">
        <v>0</v>
      </c>
      <c r="L41" s="41">
        <f t="shared" si="3"/>
        <v>0</v>
      </c>
      <c r="M41" s="42">
        <f t="shared" si="4"/>
        <v>20</v>
      </c>
      <c r="N41" s="43">
        <f t="shared" si="5"/>
        <v>18950</v>
      </c>
    </row>
    <row r="42" spans="1:14" ht="153" x14ac:dyDescent="0.2">
      <c r="A42" s="44">
        <v>21</v>
      </c>
      <c r="B42" s="35">
        <v>13137</v>
      </c>
      <c r="C42" s="72"/>
      <c r="D42" s="45" t="s">
        <v>78</v>
      </c>
      <c r="E42" s="35" t="s">
        <v>70</v>
      </c>
      <c r="F42" s="46">
        <v>148.75</v>
      </c>
      <c r="G42" s="47">
        <v>100</v>
      </c>
      <c r="H42" s="39">
        <f t="shared" si="1"/>
        <v>14875</v>
      </c>
      <c r="I42" s="42">
        <v>120</v>
      </c>
      <c r="J42" s="40">
        <f t="shared" si="2"/>
        <v>17850</v>
      </c>
      <c r="K42" s="47">
        <v>10</v>
      </c>
      <c r="L42" s="41">
        <f t="shared" si="3"/>
        <v>1487.5</v>
      </c>
      <c r="M42" s="42">
        <f t="shared" si="4"/>
        <v>230</v>
      </c>
      <c r="N42" s="43">
        <f t="shared" si="5"/>
        <v>34212.5</v>
      </c>
    </row>
    <row r="43" spans="1:14" ht="114.75" x14ac:dyDescent="0.2">
      <c r="A43" s="44">
        <v>22</v>
      </c>
      <c r="B43" s="35">
        <v>13137</v>
      </c>
      <c r="C43" s="72"/>
      <c r="D43" s="45" t="s">
        <v>79</v>
      </c>
      <c r="E43" s="35" t="s">
        <v>70</v>
      </c>
      <c r="F43" s="46">
        <v>161.25</v>
      </c>
      <c r="G43" s="47">
        <v>100</v>
      </c>
      <c r="H43" s="39">
        <f t="shared" si="1"/>
        <v>16125</v>
      </c>
      <c r="I43" s="42">
        <v>120</v>
      </c>
      <c r="J43" s="40">
        <f t="shared" si="2"/>
        <v>19350</v>
      </c>
      <c r="K43" s="47">
        <v>25</v>
      </c>
      <c r="L43" s="41">
        <f t="shared" si="3"/>
        <v>4031.25</v>
      </c>
      <c r="M43" s="42">
        <f t="shared" si="4"/>
        <v>245</v>
      </c>
      <c r="N43" s="43">
        <f t="shared" si="5"/>
        <v>39506.25</v>
      </c>
    </row>
    <row r="44" spans="1:14" ht="153" x14ac:dyDescent="0.2">
      <c r="A44" s="44">
        <v>23</v>
      </c>
      <c r="B44" s="35">
        <v>13137</v>
      </c>
      <c r="C44" s="72"/>
      <c r="D44" s="45" t="s">
        <v>80</v>
      </c>
      <c r="E44" s="35" t="s">
        <v>50</v>
      </c>
      <c r="F44" s="46">
        <v>618.75</v>
      </c>
      <c r="G44" s="47">
        <v>0</v>
      </c>
      <c r="H44" s="39">
        <f t="shared" si="1"/>
        <v>0</v>
      </c>
      <c r="I44" s="42">
        <v>80</v>
      </c>
      <c r="J44" s="40">
        <f t="shared" si="2"/>
        <v>49500</v>
      </c>
      <c r="K44" s="47">
        <v>5</v>
      </c>
      <c r="L44" s="41">
        <f t="shared" si="3"/>
        <v>3093.75</v>
      </c>
      <c r="M44" s="42">
        <f t="shared" si="4"/>
        <v>85</v>
      </c>
      <c r="N44" s="43">
        <f t="shared" si="5"/>
        <v>52593.75</v>
      </c>
    </row>
    <row r="45" spans="1:14" ht="153" x14ac:dyDescent="0.2">
      <c r="A45" s="44">
        <v>24</v>
      </c>
      <c r="B45" s="35">
        <v>13137</v>
      </c>
      <c r="C45" s="72"/>
      <c r="D45" s="45" t="s">
        <v>81</v>
      </c>
      <c r="E45" s="35" t="s">
        <v>50</v>
      </c>
      <c r="F45" s="46">
        <v>722.5</v>
      </c>
      <c r="G45" s="47">
        <v>0</v>
      </c>
      <c r="H45" s="39">
        <f t="shared" si="1"/>
        <v>0</v>
      </c>
      <c r="I45" s="42">
        <v>20</v>
      </c>
      <c r="J45" s="40">
        <f t="shared" si="2"/>
        <v>14450</v>
      </c>
      <c r="K45" s="47">
        <v>0</v>
      </c>
      <c r="L45" s="41">
        <f t="shared" si="3"/>
        <v>0</v>
      </c>
      <c r="M45" s="42">
        <f t="shared" si="4"/>
        <v>20</v>
      </c>
      <c r="N45" s="43">
        <f t="shared" si="5"/>
        <v>14450</v>
      </c>
    </row>
    <row r="46" spans="1:14" ht="140.25" x14ac:dyDescent="0.2">
      <c r="A46" s="44">
        <v>25</v>
      </c>
      <c r="B46" s="35">
        <v>13137</v>
      </c>
      <c r="C46" s="72"/>
      <c r="D46" s="45" t="s">
        <v>82</v>
      </c>
      <c r="E46" s="35" t="s">
        <v>50</v>
      </c>
      <c r="F46" s="46">
        <v>447.5</v>
      </c>
      <c r="G46" s="47">
        <v>0</v>
      </c>
      <c r="H46" s="39">
        <f t="shared" si="1"/>
        <v>0</v>
      </c>
      <c r="I46" s="42">
        <v>30</v>
      </c>
      <c r="J46" s="40">
        <f t="shared" si="2"/>
        <v>13425</v>
      </c>
      <c r="K46" s="47">
        <v>0</v>
      </c>
      <c r="L46" s="41">
        <f t="shared" si="3"/>
        <v>0</v>
      </c>
      <c r="M46" s="42">
        <f t="shared" si="4"/>
        <v>30</v>
      </c>
      <c r="N46" s="43">
        <f t="shared" si="5"/>
        <v>13425</v>
      </c>
    </row>
    <row r="47" spans="1:14" ht="140.25" x14ac:dyDescent="0.2">
      <c r="A47" s="44">
        <v>26</v>
      </c>
      <c r="B47" s="35">
        <v>13137</v>
      </c>
      <c r="C47" s="72"/>
      <c r="D47" s="45" t="s">
        <v>83</v>
      </c>
      <c r="E47" s="35" t="s">
        <v>50</v>
      </c>
      <c r="F47" s="46">
        <v>373.75</v>
      </c>
      <c r="G47" s="47">
        <v>35</v>
      </c>
      <c r="H47" s="39">
        <f t="shared" si="1"/>
        <v>13081.25</v>
      </c>
      <c r="I47" s="42">
        <v>30</v>
      </c>
      <c r="J47" s="40">
        <f t="shared" si="2"/>
        <v>11212.5</v>
      </c>
      <c r="K47" s="47">
        <v>0</v>
      </c>
      <c r="L47" s="41">
        <f t="shared" si="3"/>
        <v>0</v>
      </c>
      <c r="M47" s="42">
        <f t="shared" si="4"/>
        <v>65</v>
      </c>
      <c r="N47" s="43">
        <f t="shared" si="5"/>
        <v>24293.75</v>
      </c>
    </row>
    <row r="48" spans="1:14" ht="114.75" x14ac:dyDescent="0.2">
      <c r="A48" s="44">
        <v>27</v>
      </c>
      <c r="B48" s="35">
        <v>13137</v>
      </c>
      <c r="C48" s="72"/>
      <c r="D48" s="45" t="s">
        <v>84</v>
      </c>
      <c r="E48" s="35" t="s">
        <v>50</v>
      </c>
      <c r="F48" s="46">
        <v>376.25</v>
      </c>
      <c r="G48" s="47">
        <v>20</v>
      </c>
      <c r="H48" s="39">
        <f t="shared" si="1"/>
        <v>7525</v>
      </c>
      <c r="I48" s="42">
        <v>30</v>
      </c>
      <c r="J48" s="40">
        <f t="shared" si="2"/>
        <v>11287.5</v>
      </c>
      <c r="K48" s="47">
        <v>10</v>
      </c>
      <c r="L48" s="41">
        <f t="shared" si="3"/>
        <v>3762.5</v>
      </c>
      <c r="M48" s="42">
        <f t="shared" si="4"/>
        <v>60</v>
      </c>
      <c r="N48" s="43">
        <f t="shared" si="5"/>
        <v>22575</v>
      </c>
    </row>
    <row r="49" spans="1:28" ht="191.25" customHeight="1" x14ac:dyDescent="0.2">
      <c r="A49" s="44">
        <v>28</v>
      </c>
      <c r="B49" s="35">
        <v>12700</v>
      </c>
      <c r="C49" s="72" t="s">
        <v>85</v>
      </c>
      <c r="D49" s="45" t="s">
        <v>86</v>
      </c>
      <c r="E49" s="35" t="s">
        <v>50</v>
      </c>
      <c r="F49" s="46">
        <v>280</v>
      </c>
      <c r="G49" s="47">
        <v>80</v>
      </c>
      <c r="H49" s="39">
        <f t="shared" si="1"/>
        <v>22400</v>
      </c>
      <c r="I49" s="42">
        <v>200</v>
      </c>
      <c r="J49" s="40">
        <f t="shared" si="2"/>
        <v>56000</v>
      </c>
      <c r="K49" s="47">
        <v>25</v>
      </c>
      <c r="L49" s="41">
        <f t="shared" si="3"/>
        <v>7000</v>
      </c>
      <c r="M49" s="42">
        <f t="shared" si="4"/>
        <v>305</v>
      </c>
      <c r="N49" s="43">
        <f t="shared" si="5"/>
        <v>85400</v>
      </c>
    </row>
    <row r="50" spans="1:28" ht="216.75" x14ac:dyDescent="0.2">
      <c r="A50" s="44">
        <v>29</v>
      </c>
      <c r="B50" s="35">
        <v>12700</v>
      </c>
      <c r="C50" s="72"/>
      <c r="D50" s="45" t="s">
        <v>87</v>
      </c>
      <c r="E50" s="35" t="s">
        <v>50</v>
      </c>
      <c r="F50" s="46">
        <v>348.33</v>
      </c>
      <c r="G50" s="47">
        <v>30</v>
      </c>
      <c r="H50" s="39">
        <f t="shared" si="1"/>
        <v>10449.9</v>
      </c>
      <c r="I50" s="42">
        <v>200</v>
      </c>
      <c r="J50" s="40">
        <f t="shared" si="2"/>
        <v>69666</v>
      </c>
      <c r="K50" s="47">
        <v>25</v>
      </c>
      <c r="L50" s="41">
        <f t="shared" si="3"/>
        <v>8708.25</v>
      </c>
      <c r="M50" s="42">
        <f t="shared" si="4"/>
        <v>255</v>
      </c>
      <c r="N50" s="43">
        <f t="shared" si="5"/>
        <v>88824.15</v>
      </c>
    </row>
    <row r="51" spans="1:28" ht="165.75" x14ac:dyDescent="0.2">
      <c r="A51" s="44">
        <v>30</v>
      </c>
      <c r="B51" s="35">
        <v>12700</v>
      </c>
      <c r="C51" s="72"/>
      <c r="D51" s="45" t="s">
        <v>88</v>
      </c>
      <c r="E51" s="35" t="s">
        <v>63</v>
      </c>
      <c r="F51" s="46">
        <v>511.67</v>
      </c>
      <c r="G51" s="47">
        <v>0</v>
      </c>
      <c r="H51" s="39">
        <f t="shared" si="1"/>
        <v>0</v>
      </c>
      <c r="I51" s="42">
        <v>20</v>
      </c>
      <c r="J51" s="40">
        <f t="shared" si="2"/>
        <v>10233.4</v>
      </c>
      <c r="K51" s="47">
        <v>10</v>
      </c>
      <c r="L51" s="41">
        <f t="shared" si="3"/>
        <v>5116.7</v>
      </c>
      <c r="M51" s="42">
        <f t="shared" si="4"/>
        <v>30</v>
      </c>
      <c r="N51" s="43">
        <f t="shared" si="5"/>
        <v>15350.099999999999</v>
      </c>
    </row>
    <row r="52" spans="1:28" x14ac:dyDescent="0.2">
      <c r="A52" s="49"/>
      <c r="E52" s="1"/>
      <c r="H52" s="50">
        <f>SUM(H22:H51)</f>
        <v>582937.85</v>
      </c>
      <c r="J52" s="50">
        <f>SUM(J22:J51)</f>
        <v>957904.5</v>
      </c>
      <c r="L52" s="50">
        <f>SUM(L22:L51)</f>
        <v>223332.45000000004</v>
      </c>
      <c r="N52" s="51">
        <f>SUM(N22:N51)</f>
        <v>1764174.8</v>
      </c>
      <c r="S52" s="52"/>
      <c r="T52" s="53"/>
      <c r="U52" s="3"/>
      <c r="W52" s="3"/>
      <c r="X52" s="3"/>
      <c r="AA52" s="2"/>
    </row>
    <row r="53" spans="1:28" x14ac:dyDescent="0.2">
      <c r="A53" s="49"/>
      <c r="E53" s="1"/>
      <c r="H53" s="54"/>
      <c r="J53" s="54"/>
      <c r="L53" s="54"/>
      <c r="S53" s="52"/>
      <c r="T53" s="53"/>
      <c r="U53" s="3"/>
      <c r="W53" s="3"/>
      <c r="X53" s="3"/>
      <c r="AA53" s="2"/>
    </row>
    <row r="54" spans="1:28" x14ac:dyDescent="0.2">
      <c r="A54" s="49"/>
      <c r="E54" s="1"/>
      <c r="H54" s="54"/>
      <c r="J54" s="54"/>
      <c r="L54" s="54"/>
      <c r="S54" s="52"/>
      <c r="T54" s="53"/>
      <c r="U54" s="3"/>
      <c r="W54" s="3"/>
      <c r="X54" s="3"/>
      <c r="AA54" s="2"/>
    </row>
    <row r="55" spans="1:28" x14ac:dyDescent="0.2">
      <c r="A55" s="49"/>
      <c r="E55" s="1"/>
      <c r="G55" s="73" t="s">
        <v>2</v>
      </c>
      <c r="H55" s="73"/>
      <c r="I55" s="73"/>
      <c r="J55" s="73"/>
      <c r="K55" s="73"/>
      <c r="L55" s="73"/>
      <c r="M55" s="73"/>
      <c r="N55" s="73"/>
      <c r="O55" s="73"/>
      <c r="P55" s="73"/>
      <c r="S55" s="52"/>
      <c r="T55" s="53"/>
      <c r="U55" s="3"/>
      <c r="W55" s="3"/>
      <c r="X55" s="3"/>
      <c r="AA55" s="2"/>
    </row>
    <row r="56" spans="1:28" x14ac:dyDescent="0.2">
      <c r="A56" s="10" t="s">
        <v>39</v>
      </c>
      <c r="B56" s="30" t="s">
        <v>40</v>
      </c>
      <c r="C56" s="30" t="s">
        <v>41</v>
      </c>
      <c r="D56" s="30" t="s">
        <v>42</v>
      </c>
      <c r="E56" s="30" t="s">
        <v>43</v>
      </c>
      <c r="F56" s="30" t="s">
        <v>44</v>
      </c>
      <c r="G56" s="55" t="s">
        <v>10</v>
      </c>
      <c r="H56" s="55" t="s">
        <v>45</v>
      </c>
      <c r="I56" s="55" t="s">
        <v>11</v>
      </c>
      <c r="J56" s="55" t="s">
        <v>45</v>
      </c>
      <c r="K56" s="55" t="s">
        <v>12</v>
      </c>
      <c r="L56" s="55" t="s">
        <v>45</v>
      </c>
      <c r="M56" s="55" t="s">
        <v>13</v>
      </c>
      <c r="N56" s="55" t="s">
        <v>45</v>
      </c>
      <c r="O56" s="56" t="s">
        <v>14</v>
      </c>
      <c r="P56" s="56" t="s">
        <v>45</v>
      </c>
      <c r="S56" s="52"/>
      <c r="T56" s="53"/>
      <c r="U56" s="3"/>
      <c r="W56" s="3"/>
      <c r="X56" s="3"/>
      <c r="AA56" s="2"/>
      <c r="AB56" s="2"/>
    </row>
    <row r="57" spans="1:28" ht="102" customHeight="1" x14ac:dyDescent="0.2">
      <c r="A57" s="44">
        <v>31</v>
      </c>
      <c r="B57" s="35">
        <v>15814</v>
      </c>
      <c r="C57" s="70" t="s">
        <v>89</v>
      </c>
      <c r="D57" s="45" t="s">
        <v>49</v>
      </c>
      <c r="E57" s="35" t="s">
        <v>50</v>
      </c>
      <c r="F57" s="46">
        <v>184</v>
      </c>
      <c r="G57" s="57">
        <v>300</v>
      </c>
      <c r="H57" s="58">
        <f t="shared" ref="H57:H86" si="6">G57*F57</f>
        <v>55200</v>
      </c>
      <c r="I57" s="59">
        <v>100</v>
      </c>
      <c r="J57" s="40">
        <f t="shared" ref="J57:J86" si="7">I57*F57</f>
        <v>18400</v>
      </c>
      <c r="K57" s="57">
        <v>100</v>
      </c>
      <c r="L57" s="58">
        <f t="shared" ref="L57:L86" si="8">K57*F57</f>
        <v>18400</v>
      </c>
      <c r="M57" s="59">
        <v>0</v>
      </c>
      <c r="N57" s="40">
        <f t="shared" ref="N57:N86" si="9">M57*F57</f>
        <v>0</v>
      </c>
      <c r="O57" s="57">
        <v>0</v>
      </c>
      <c r="P57" s="58">
        <f t="shared" ref="P57:P86" si="10">O57*F57</f>
        <v>0</v>
      </c>
      <c r="S57" s="52"/>
      <c r="T57" s="53"/>
      <c r="U57" s="3"/>
      <c r="W57" s="3"/>
      <c r="X57" s="3"/>
      <c r="AA57" s="2"/>
      <c r="AB57" s="2"/>
    </row>
    <row r="58" spans="1:28" ht="114.75" x14ac:dyDescent="0.2">
      <c r="A58" s="44">
        <v>32</v>
      </c>
      <c r="B58" s="35">
        <v>15814</v>
      </c>
      <c r="C58" s="70"/>
      <c r="D58" s="45" t="s">
        <v>51</v>
      </c>
      <c r="E58" s="35" t="s">
        <v>50</v>
      </c>
      <c r="F58" s="46">
        <v>244</v>
      </c>
      <c r="G58" s="57">
        <v>250</v>
      </c>
      <c r="H58" s="58">
        <f t="shared" si="6"/>
        <v>61000</v>
      </c>
      <c r="I58" s="59">
        <v>50</v>
      </c>
      <c r="J58" s="40">
        <f t="shared" si="7"/>
        <v>12200</v>
      </c>
      <c r="K58" s="57">
        <v>100</v>
      </c>
      <c r="L58" s="58">
        <f t="shared" si="8"/>
        <v>24400</v>
      </c>
      <c r="M58" s="59">
        <v>250</v>
      </c>
      <c r="N58" s="40">
        <f t="shared" si="9"/>
        <v>61000</v>
      </c>
      <c r="O58" s="57">
        <v>0</v>
      </c>
      <c r="P58" s="58">
        <f t="shared" si="10"/>
        <v>0</v>
      </c>
      <c r="S58" s="52"/>
      <c r="T58" s="53"/>
      <c r="U58" s="3"/>
      <c r="W58" s="3"/>
      <c r="X58" s="3"/>
      <c r="AA58" s="2"/>
    </row>
    <row r="59" spans="1:28" ht="63.75" x14ac:dyDescent="0.2">
      <c r="A59" s="44">
        <v>33</v>
      </c>
      <c r="B59" s="35">
        <v>15814</v>
      </c>
      <c r="C59" s="70"/>
      <c r="D59" s="45" t="s">
        <v>52</v>
      </c>
      <c r="E59" s="35" t="s">
        <v>53</v>
      </c>
      <c r="F59" s="46">
        <v>137.4</v>
      </c>
      <c r="G59" s="57">
        <v>400</v>
      </c>
      <c r="H59" s="58">
        <f t="shared" si="6"/>
        <v>54960</v>
      </c>
      <c r="I59" s="59">
        <v>100</v>
      </c>
      <c r="J59" s="40">
        <f t="shared" si="7"/>
        <v>13740</v>
      </c>
      <c r="K59" s="57">
        <v>150</v>
      </c>
      <c r="L59" s="58">
        <f t="shared" si="8"/>
        <v>20610</v>
      </c>
      <c r="M59" s="59">
        <v>100</v>
      </c>
      <c r="N59" s="40">
        <f t="shared" si="9"/>
        <v>13740</v>
      </c>
      <c r="O59" s="57">
        <v>200</v>
      </c>
      <c r="P59" s="58">
        <f t="shared" si="10"/>
        <v>27480</v>
      </c>
      <c r="S59" s="52"/>
      <c r="T59" s="53"/>
      <c r="U59" s="3"/>
      <c r="W59" s="3"/>
      <c r="X59" s="3"/>
      <c r="AA59" s="2"/>
    </row>
    <row r="60" spans="1:28" ht="344.25" x14ac:dyDescent="0.2">
      <c r="A60" s="44">
        <v>34</v>
      </c>
      <c r="B60" s="35">
        <v>15814</v>
      </c>
      <c r="C60" s="70"/>
      <c r="D60" s="45" t="s">
        <v>54</v>
      </c>
      <c r="E60" s="35" t="s">
        <v>50</v>
      </c>
      <c r="F60" s="46">
        <v>310.5</v>
      </c>
      <c r="G60" s="57">
        <v>250</v>
      </c>
      <c r="H60" s="58">
        <f t="shared" si="6"/>
        <v>77625</v>
      </c>
      <c r="I60" s="59">
        <v>30</v>
      </c>
      <c r="J60" s="40">
        <f t="shared" si="7"/>
        <v>9315</v>
      </c>
      <c r="K60" s="57">
        <v>320</v>
      </c>
      <c r="L60" s="58">
        <f t="shared" si="8"/>
        <v>99360</v>
      </c>
      <c r="M60" s="59">
        <v>240</v>
      </c>
      <c r="N60" s="40">
        <f t="shared" si="9"/>
        <v>74520</v>
      </c>
      <c r="O60" s="57">
        <v>0</v>
      </c>
      <c r="P60" s="58">
        <f t="shared" si="10"/>
        <v>0</v>
      </c>
      <c r="S60" s="52"/>
      <c r="T60" s="53"/>
      <c r="U60" s="3"/>
      <c r="W60" s="3"/>
      <c r="X60" s="3"/>
      <c r="AA60" s="2"/>
    </row>
    <row r="61" spans="1:28" ht="76.5" x14ac:dyDescent="0.2">
      <c r="A61" s="44">
        <v>35</v>
      </c>
      <c r="B61" s="35">
        <v>5819</v>
      </c>
      <c r="C61" s="70"/>
      <c r="D61" s="45" t="s">
        <v>55</v>
      </c>
      <c r="E61" s="35" t="s">
        <v>50</v>
      </c>
      <c r="F61" s="46">
        <v>196</v>
      </c>
      <c r="G61" s="57">
        <v>350</v>
      </c>
      <c r="H61" s="58">
        <f t="shared" si="6"/>
        <v>68600</v>
      </c>
      <c r="I61" s="59">
        <v>240</v>
      </c>
      <c r="J61" s="40">
        <f t="shared" si="7"/>
        <v>47040</v>
      </c>
      <c r="K61" s="57">
        <v>100</v>
      </c>
      <c r="L61" s="58">
        <f t="shared" si="8"/>
        <v>19600</v>
      </c>
      <c r="M61" s="59">
        <v>0</v>
      </c>
      <c r="N61" s="40">
        <f t="shared" si="9"/>
        <v>0</v>
      </c>
      <c r="O61" s="57">
        <v>100</v>
      </c>
      <c r="P61" s="58">
        <f t="shared" si="10"/>
        <v>19600</v>
      </c>
      <c r="S61" s="52"/>
      <c r="T61" s="53"/>
      <c r="U61" s="3"/>
      <c r="W61" s="3"/>
      <c r="X61" s="3"/>
      <c r="AA61" s="2"/>
    </row>
    <row r="62" spans="1:28" ht="114.75" customHeight="1" x14ac:dyDescent="0.2">
      <c r="A62" s="44">
        <v>36</v>
      </c>
      <c r="B62" s="35">
        <v>15814</v>
      </c>
      <c r="C62" s="70" t="s">
        <v>90</v>
      </c>
      <c r="D62" s="45" t="s">
        <v>57</v>
      </c>
      <c r="E62" s="35" t="s">
        <v>50</v>
      </c>
      <c r="F62" s="46">
        <v>235</v>
      </c>
      <c r="G62" s="57">
        <v>300</v>
      </c>
      <c r="H62" s="58">
        <f t="shared" si="6"/>
        <v>70500</v>
      </c>
      <c r="I62" s="59">
        <v>120</v>
      </c>
      <c r="J62" s="40">
        <f t="shared" si="7"/>
        <v>28200</v>
      </c>
      <c r="K62" s="57">
        <v>200</v>
      </c>
      <c r="L62" s="58">
        <f t="shared" si="8"/>
        <v>47000</v>
      </c>
      <c r="M62" s="59">
        <v>100</v>
      </c>
      <c r="N62" s="40">
        <f t="shared" si="9"/>
        <v>23500</v>
      </c>
      <c r="O62" s="57">
        <v>150</v>
      </c>
      <c r="P62" s="58">
        <f t="shared" si="10"/>
        <v>35250</v>
      </c>
      <c r="S62" s="52"/>
      <c r="T62" s="53"/>
      <c r="U62" s="3"/>
      <c r="W62" s="3"/>
      <c r="X62" s="3"/>
      <c r="AA62" s="2"/>
    </row>
    <row r="63" spans="1:28" ht="63.75" x14ac:dyDescent="0.2">
      <c r="A63" s="44">
        <v>37</v>
      </c>
      <c r="B63" s="35">
        <v>15814</v>
      </c>
      <c r="C63" s="70"/>
      <c r="D63" s="45" t="s">
        <v>58</v>
      </c>
      <c r="E63" s="35" t="s">
        <v>59</v>
      </c>
      <c r="F63" s="46">
        <v>38.33</v>
      </c>
      <c r="G63" s="57">
        <v>50</v>
      </c>
      <c r="H63" s="58">
        <f t="shared" si="6"/>
        <v>1916.5</v>
      </c>
      <c r="I63" s="59">
        <v>80</v>
      </c>
      <c r="J63" s="40">
        <f t="shared" si="7"/>
        <v>3066.3999999999996</v>
      </c>
      <c r="K63" s="57">
        <v>50</v>
      </c>
      <c r="L63" s="58">
        <f t="shared" si="8"/>
        <v>1916.5</v>
      </c>
      <c r="M63" s="59">
        <v>0</v>
      </c>
      <c r="N63" s="40">
        <f t="shared" si="9"/>
        <v>0</v>
      </c>
      <c r="O63" s="57">
        <v>0</v>
      </c>
      <c r="P63" s="58">
        <f t="shared" si="10"/>
        <v>0</v>
      </c>
      <c r="S63" s="52"/>
      <c r="T63" s="53"/>
      <c r="U63" s="3"/>
      <c r="W63" s="3"/>
      <c r="X63" s="3"/>
      <c r="AA63" s="2"/>
    </row>
    <row r="64" spans="1:28" ht="153" x14ac:dyDescent="0.2">
      <c r="A64" s="44">
        <v>38</v>
      </c>
      <c r="B64" s="35">
        <v>15814</v>
      </c>
      <c r="C64" s="70"/>
      <c r="D64" s="45" t="s">
        <v>60</v>
      </c>
      <c r="E64" s="35" t="s">
        <v>50</v>
      </c>
      <c r="F64" s="46">
        <v>256.67</v>
      </c>
      <c r="G64" s="57">
        <v>50</v>
      </c>
      <c r="H64" s="58">
        <f t="shared" si="6"/>
        <v>12833.5</v>
      </c>
      <c r="I64" s="59">
        <v>120</v>
      </c>
      <c r="J64" s="40">
        <f t="shared" si="7"/>
        <v>30800.400000000001</v>
      </c>
      <c r="K64" s="57">
        <v>100</v>
      </c>
      <c r="L64" s="58">
        <f t="shared" si="8"/>
        <v>25667</v>
      </c>
      <c r="M64" s="59">
        <v>0</v>
      </c>
      <c r="N64" s="40">
        <f t="shared" si="9"/>
        <v>0</v>
      </c>
      <c r="O64" s="57">
        <v>0</v>
      </c>
      <c r="P64" s="58">
        <f t="shared" si="10"/>
        <v>0</v>
      </c>
      <c r="S64" s="52"/>
      <c r="T64" s="53"/>
      <c r="U64" s="3"/>
      <c r="W64" s="3"/>
      <c r="X64" s="3"/>
      <c r="AA64" s="2"/>
    </row>
    <row r="65" spans="1:27" ht="102" x14ac:dyDescent="0.2">
      <c r="A65" s="44">
        <v>39</v>
      </c>
      <c r="B65" s="35">
        <v>15814</v>
      </c>
      <c r="C65" s="70"/>
      <c r="D65" s="45" t="s">
        <v>61</v>
      </c>
      <c r="E65" s="35" t="s">
        <v>53</v>
      </c>
      <c r="F65" s="46">
        <v>130</v>
      </c>
      <c r="G65" s="57">
        <v>200</v>
      </c>
      <c r="H65" s="58">
        <f t="shared" si="6"/>
        <v>26000</v>
      </c>
      <c r="I65" s="59">
        <v>100</v>
      </c>
      <c r="J65" s="40">
        <f t="shared" si="7"/>
        <v>13000</v>
      </c>
      <c r="K65" s="57">
        <v>150</v>
      </c>
      <c r="L65" s="58">
        <f t="shared" si="8"/>
        <v>19500</v>
      </c>
      <c r="M65" s="59">
        <v>50</v>
      </c>
      <c r="N65" s="40">
        <f t="shared" si="9"/>
        <v>6500</v>
      </c>
      <c r="O65" s="57">
        <v>200</v>
      </c>
      <c r="P65" s="58">
        <f t="shared" si="10"/>
        <v>26000</v>
      </c>
      <c r="S65" s="52"/>
      <c r="T65" s="53"/>
      <c r="U65" s="3"/>
      <c r="W65" s="3"/>
      <c r="X65" s="3"/>
      <c r="AA65" s="2"/>
    </row>
    <row r="66" spans="1:27" ht="140.25" x14ac:dyDescent="0.2">
      <c r="A66" s="44">
        <v>40</v>
      </c>
      <c r="B66" s="35">
        <v>15814</v>
      </c>
      <c r="C66" s="70"/>
      <c r="D66" s="45" t="s">
        <v>62</v>
      </c>
      <c r="E66" s="35" t="s">
        <v>63</v>
      </c>
      <c r="F66" s="46">
        <v>346.67</v>
      </c>
      <c r="G66" s="57">
        <v>20</v>
      </c>
      <c r="H66" s="58">
        <f t="shared" si="6"/>
        <v>6933.4000000000005</v>
      </c>
      <c r="I66" s="59">
        <v>40</v>
      </c>
      <c r="J66" s="40">
        <f t="shared" si="7"/>
        <v>13866.800000000001</v>
      </c>
      <c r="K66" s="57">
        <v>20</v>
      </c>
      <c r="L66" s="58">
        <f t="shared" si="8"/>
        <v>6933.4000000000005</v>
      </c>
      <c r="M66" s="59">
        <v>5</v>
      </c>
      <c r="N66" s="40">
        <f t="shared" si="9"/>
        <v>1733.3500000000001</v>
      </c>
      <c r="O66" s="57">
        <v>10</v>
      </c>
      <c r="P66" s="58">
        <f t="shared" si="10"/>
        <v>3466.7000000000003</v>
      </c>
      <c r="S66" s="52"/>
      <c r="T66" s="53"/>
      <c r="U66" s="3"/>
      <c r="W66" s="3"/>
      <c r="X66" s="3"/>
      <c r="AA66" s="2"/>
    </row>
    <row r="67" spans="1:27" ht="89.25" customHeight="1" x14ac:dyDescent="0.2">
      <c r="A67" s="44">
        <v>41</v>
      </c>
      <c r="B67" s="35">
        <v>15814</v>
      </c>
      <c r="C67" s="70" t="s">
        <v>91</v>
      </c>
      <c r="D67" s="45" t="s">
        <v>65</v>
      </c>
      <c r="E67" s="35" t="s">
        <v>50</v>
      </c>
      <c r="F67" s="46">
        <v>334.67</v>
      </c>
      <c r="G67" s="57">
        <v>0</v>
      </c>
      <c r="H67" s="58">
        <f t="shared" si="6"/>
        <v>0</v>
      </c>
      <c r="I67" s="59">
        <v>0</v>
      </c>
      <c r="J67" s="40">
        <f t="shared" si="7"/>
        <v>0</v>
      </c>
      <c r="K67" s="57">
        <v>60</v>
      </c>
      <c r="L67" s="58">
        <f t="shared" si="8"/>
        <v>20080.2</v>
      </c>
      <c r="M67" s="59">
        <v>0</v>
      </c>
      <c r="N67" s="40">
        <f t="shared" si="9"/>
        <v>0</v>
      </c>
      <c r="O67" s="57">
        <v>0</v>
      </c>
      <c r="P67" s="58">
        <f t="shared" si="10"/>
        <v>0</v>
      </c>
      <c r="S67" s="52"/>
      <c r="T67" s="53"/>
      <c r="U67" s="3"/>
      <c r="W67" s="3"/>
      <c r="X67" s="3"/>
      <c r="AA67" s="2"/>
    </row>
    <row r="68" spans="1:27" ht="114.75" x14ac:dyDescent="0.2">
      <c r="A68" s="44">
        <v>42</v>
      </c>
      <c r="B68" s="35">
        <v>15814</v>
      </c>
      <c r="C68" s="70"/>
      <c r="D68" s="45" t="s">
        <v>66</v>
      </c>
      <c r="E68" s="48" t="s">
        <v>63</v>
      </c>
      <c r="F68" s="46">
        <v>525</v>
      </c>
      <c r="G68" s="57">
        <v>15</v>
      </c>
      <c r="H68" s="58">
        <f t="shared" si="6"/>
        <v>7875</v>
      </c>
      <c r="I68" s="59">
        <v>0</v>
      </c>
      <c r="J68" s="40">
        <f t="shared" si="7"/>
        <v>0</v>
      </c>
      <c r="K68" s="57">
        <v>12</v>
      </c>
      <c r="L68" s="58">
        <f t="shared" si="8"/>
        <v>6300</v>
      </c>
      <c r="M68" s="59">
        <v>3</v>
      </c>
      <c r="N68" s="40">
        <f t="shared" si="9"/>
        <v>1575</v>
      </c>
      <c r="O68" s="57">
        <v>0</v>
      </c>
      <c r="P68" s="58">
        <f t="shared" si="10"/>
        <v>0</v>
      </c>
      <c r="S68" s="52"/>
      <c r="T68" s="53"/>
      <c r="U68" s="3"/>
      <c r="W68" s="3"/>
      <c r="X68" s="3"/>
      <c r="AA68" s="2"/>
    </row>
    <row r="69" spans="1:27" ht="127.5" x14ac:dyDescent="0.2">
      <c r="A69" s="44">
        <v>43</v>
      </c>
      <c r="B69" s="35">
        <v>15814</v>
      </c>
      <c r="C69" s="70"/>
      <c r="D69" s="45" t="s">
        <v>67</v>
      </c>
      <c r="E69" s="35" t="s">
        <v>68</v>
      </c>
      <c r="F69" s="46">
        <v>1050</v>
      </c>
      <c r="G69" s="57">
        <v>5</v>
      </c>
      <c r="H69" s="58">
        <f t="shared" si="6"/>
        <v>5250</v>
      </c>
      <c r="I69" s="59">
        <v>5</v>
      </c>
      <c r="J69" s="40">
        <f t="shared" si="7"/>
        <v>5250</v>
      </c>
      <c r="K69" s="57">
        <v>8</v>
      </c>
      <c r="L69" s="58">
        <f t="shared" si="8"/>
        <v>8400</v>
      </c>
      <c r="M69" s="59">
        <v>3</v>
      </c>
      <c r="N69" s="40">
        <f t="shared" si="9"/>
        <v>3150</v>
      </c>
      <c r="O69" s="57">
        <v>0</v>
      </c>
      <c r="P69" s="58">
        <f t="shared" si="10"/>
        <v>0</v>
      </c>
      <c r="S69" s="52"/>
      <c r="T69" s="53"/>
      <c r="U69" s="3"/>
      <c r="W69" s="3"/>
      <c r="X69" s="3"/>
      <c r="AA69" s="2"/>
    </row>
    <row r="70" spans="1:27" ht="89.25" x14ac:dyDescent="0.2">
      <c r="A70" s="44">
        <v>44</v>
      </c>
      <c r="B70" s="35">
        <v>15814</v>
      </c>
      <c r="C70" s="70"/>
      <c r="D70" s="45" t="s">
        <v>69</v>
      </c>
      <c r="E70" s="35" t="s">
        <v>70</v>
      </c>
      <c r="F70" s="46">
        <v>125</v>
      </c>
      <c r="G70" s="57">
        <v>5</v>
      </c>
      <c r="H70" s="58">
        <f t="shared" si="6"/>
        <v>625</v>
      </c>
      <c r="I70" s="59">
        <v>30</v>
      </c>
      <c r="J70" s="40">
        <f t="shared" si="7"/>
        <v>3750</v>
      </c>
      <c r="K70" s="57">
        <v>50</v>
      </c>
      <c r="L70" s="58">
        <f t="shared" si="8"/>
        <v>6250</v>
      </c>
      <c r="M70" s="59">
        <v>30</v>
      </c>
      <c r="N70" s="40">
        <f t="shared" si="9"/>
        <v>3750</v>
      </c>
      <c r="O70" s="57">
        <v>20</v>
      </c>
      <c r="P70" s="58">
        <f t="shared" si="10"/>
        <v>2500</v>
      </c>
      <c r="S70" s="52"/>
      <c r="T70" s="53"/>
      <c r="U70" s="3"/>
      <c r="W70" s="3"/>
      <c r="X70" s="3"/>
      <c r="AA70" s="2"/>
    </row>
    <row r="71" spans="1:27" ht="127.5" customHeight="1" x14ac:dyDescent="0.2">
      <c r="A71" s="44">
        <v>45</v>
      </c>
      <c r="B71" s="35">
        <v>13137</v>
      </c>
      <c r="C71" s="70" t="s">
        <v>92</v>
      </c>
      <c r="D71" s="45" t="s">
        <v>72</v>
      </c>
      <c r="E71" s="35" t="s">
        <v>50</v>
      </c>
      <c r="F71" s="46">
        <v>391.67</v>
      </c>
      <c r="G71" s="57">
        <v>0</v>
      </c>
      <c r="H71" s="58">
        <f t="shared" si="6"/>
        <v>0</v>
      </c>
      <c r="I71" s="59">
        <v>80</v>
      </c>
      <c r="J71" s="40">
        <f t="shared" si="7"/>
        <v>31333.600000000002</v>
      </c>
      <c r="K71" s="57">
        <v>45</v>
      </c>
      <c r="L71" s="58">
        <f t="shared" si="8"/>
        <v>17625.150000000001</v>
      </c>
      <c r="M71" s="59">
        <v>30</v>
      </c>
      <c r="N71" s="40">
        <f t="shared" si="9"/>
        <v>11750.1</v>
      </c>
      <c r="O71" s="57">
        <v>30</v>
      </c>
      <c r="P71" s="58">
        <f t="shared" si="10"/>
        <v>11750.1</v>
      </c>
      <c r="S71" s="52"/>
      <c r="T71" s="53"/>
      <c r="U71" s="3"/>
      <c r="W71" s="3"/>
      <c r="X71" s="3"/>
      <c r="AA71" s="2"/>
    </row>
    <row r="72" spans="1:27" ht="140.25" x14ac:dyDescent="0.2">
      <c r="A72" s="44">
        <v>46</v>
      </c>
      <c r="B72" s="35">
        <v>13137</v>
      </c>
      <c r="C72" s="70"/>
      <c r="D72" s="45" t="s">
        <v>73</v>
      </c>
      <c r="E72" s="35" t="s">
        <v>50</v>
      </c>
      <c r="F72" s="46">
        <v>228.75</v>
      </c>
      <c r="G72" s="57">
        <v>100</v>
      </c>
      <c r="H72" s="58">
        <f t="shared" si="6"/>
        <v>22875</v>
      </c>
      <c r="I72" s="59">
        <v>50</v>
      </c>
      <c r="J72" s="40">
        <f t="shared" si="7"/>
        <v>11437.5</v>
      </c>
      <c r="K72" s="57">
        <v>45</v>
      </c>
      <c r="L72" s="58">
        <f t="shared" si="8"/>
        <v>10293.75</v>
      </c>
      <c r="M72" s="59">
        <v>20</v>
      </c>
      <c r="N72" s="40">
        <f t="shared" si="9"/>
        <v>4575</v>
      </c>
      <c r="O72" s="57">
        <v>30</v>
      </c>
      <c r="P72" s="58">
        <f t="shared" si="10"/>
        <v>6862.5</v>
      </c>
      <c r="S72" s="52"/>
      <c r="T72" s="53"/>
      <c r="U72" s="3"/>
      <c r="W72" s="3"/>
      <c r="X72" s="3"/>
      <c r="AA72" s="2"/>
    </row>
    <row r="73" spans="1:27" ht="140.25" x14ac:dyDescent="0.2">
      <c r="A73" s="44">
        <v>47</v>
      </c>
      <c r="B73" s="35">
        <v>13137</v>
      </c>
      <c r="C73" s="70"/>
      <c r="D73" s="45" t="s">
        <v>74</v>
      </c>
      <c r="E73" s="35" t="s">
        <v>50</v>
      </c>
      <c r="F73" s="46">
        <v>287.5</v>
      </c>
      <c r="G73" s="57">
        <v>200</v>
      </c>
      <c r="H73" s="58">
        <f t="shared" si="6"/>
        <v>57500</v>
      </c>
      <c r="I73" s="59">
        <v>20</v>
      </c>
      <c r="J73" s="40">
        <f t="shared" si="7"/>
        <v>5750</v>
      </c>
      <c r="K73" s="57">
        <v>5</v>
      </c>
      <c r="L73" s="58">
        <f t="shared" si="8"/>
        <v>1437.5</v>
      </c>
      <c r="M73" s="59">
        <v>20</v>
      </c>
      <c r="N73" s="40">
        <f t="shared" si="9"/>
        <v>5750</v>
      </c>
      <c r="O73" s="57">
        <v>30</v>
      </c>
      <c r="P73" s="58">
        <f t="shared" si="10"/>
        <v>8625</v>
      </c>
      <c r="S73" s="52"/>
      <c r="T73" s="53"/>
      <c r="U73" s="3"/>
      <c r="W73" s="3"/>
      <c r="X73" s="3"/>
      <c r="AA73" s="2"/>
    </row>
    <row r="74" spans="1:27" ht="127.5" x14ac:dyDescent="0.2">
      <c r="A74" s="44">
        <v>48</v>
      </c>
      <c r="B74" s="35">
        <v>13137</v>
      </c>
      <c r="C74" s="70"/>
      <c r="D74" s="45" t="s">
        <v>75</v>
      </c>
      <c r="E74" s="35" t="s">
        <v>50</v>
      </c>
      <c r="F74" s="46">
        <v>505</v>
      </c>
      <c r="G74" s="57">
        <v>80</v>
      </c>
      <c r="H74" s="58">
        <f t="shared" si="6"/>
        <v>40400</v>
      </c>
      <c r="I74" s="59">
        <v>40</v>
      </c>
      <c r="J74" s="40">
        <f t="shared" si="7"/>
        <v>20200</v>
      </c>
      <c r="K74" s="57">
        <v>15</v>
      </c>
      <c r="L74" s="58">
        <f t="shared" si="8"/>
        <v>7575</v>
      </c>
      <c r="M74" s="59">
        <v>20</v>
      </c>
      <c r="N74" s="40">
        <f t="shared" si="9"/>
        <v>10100</v>
      </c>
      <c r="O74" s="57">
        <v>30</v>
      </c>
      <c r="P74" s="58">
        <f t="shared" si="10"/>
        <v>15150</v>
      </c>
      <c r="S74" s="52"/>
      <c r="T74" s="53"/>
      <c r="U74" s="3"/>
      <c r="W74" s="3"/>
      <c r="X74" s="3"/>
      <c r="AA74" s="2"/>
    </row>
    <row r="75" spans="1:27" ht="153" x14ac:dyDescent="0.2">
      <c r="A75" s="44">
        <v>49</v>
      </c>
      <c r="B75" s="35">
        <v>13137</v>
      </c>
      <c r="C75" s="70"/>
      <c r="D75" s="45" t="s">
        <v>76</v>
      </c>
      <c r="E75" s="35" t="s">
        <v>50</v>
      </c>
      <c r="F75" s="46">
        <v>770</v>
      </c>
      <c r="G75" s="57">
        <v>50</v>
      </c>
      <c r="H75" s="58">
        <f t="shared" si="6"/>
        <v>38500</v>
      </c>
      <c r="I75" s="59">
        <v>20</v>
      </c>
      <c r="J75" s="40">
        <f t="shared" si="7"/>
        <v>15400</v>
      </c>
      <c r="K75" s="57">
        <v>12</v>
      </c>
      <c r="L75" s="58">
        <f t="shared" si="8"/>
        <v>9240</v>
      </c>
      <c r="M75" s="59">
        <v>5</v>
      </c>
      <c r="N75" s="40">
        <f t="shared" si="9"/>
        <v>3850</v>
      </c>
      <c r="O75" s="57">
        <v>20</v>
      </c>
      <c r="P75" s="58">
        <f t="shared" si="10"/>
        <v>15400</v>
      </c>
      <c r="S75" s="52"/>
      <c r="T75" s="53"/>
      <c r="U75" s="3"/>
      <c r="W75" s="3"/>
      <c r="X75" s="3"/>
      <c r="AA75" s="2"/>
    </row>
    <row r="76" spans="1:27" ht="153" x14ac:dyDescent="0.2">
      <c r="A76" s="44">
        <v>50</v>
      </c>
      <c r="B76" s="35">
        <v>13137</v>
      </c>
      <c r="C76" s="70"/>
      <c r="D76" s="45" t="s">
        <v>77</v>
      </c>
      <c r="E76" s="35" t="s">
        <v>50</v>
      </c>
      <c r="F76" s="46">
        <v>947.5</v>
      </c>
      <c r="G76" s="57">
        <v>30</v>
      </c>
      <c r="H76" s="58">
        <f t="shared" si="6"/>
        <v>28425</v>
      </c>
      <c r="I76" s="59">
        <v>100</v>
      </c>
      <c r="J76" s="40">
        <f t="shared" si="7"/>
        <v>94750</v>
      </c>
      <c r="K76" s="57">
        <v>5</v>
      </c>
      <c r="L76" s="58">
        <f t="shared" si="8"/>
        <v>4737.5</v>
      </c>
      <c r="M76" s="59">
        <v>3</v>
      </c>
      <c r="N76" s="40">
        <f t="shared" si="9"/>
        <v>2842.5</v>
      </c>
      <c r="O76" s="57">
        <v>0</v>
      </c>
      <c r="P76" s="58">
        <f t="shared" si="10"/>
        <v>0</v>
      </c>
      <c r="S76" s="52"/>
      <c r="T76" s="53"/>
      <c r="U76" s="3"/>
      <c r="W76" s="3"/>
      <c r="X76" s="3"/>
      <c r="AA76" s="2"/>
    </row>
    <row r="77" spans="1:27" ht="153" x14ac:dyDescent="0.2">
      <c r="A77" s="44">
        <v>51</v>
      </c>
      <c r="B77" s="35">
        <v>13137</v>
      </c>
      <c r="C77" s="70"/>
      <c r="D77" s="45" t="s">
        <v>78</v>
      </c>
      <c r="E77" s="35" t="s">
        <v>70</v>
      </c>
      <c r="F77" s="46">
        <v>148.75</v>
      </c>
      <c r="G77" s="57">
        <v>100</v>
      </c>
      <c r="H77" s="58">
        <f t="shared" si="6"/>
        <v>14875</v>
      </c>
      <c r="I77" s="59">
        <v>50</v>
      </c>
      <c r="J77" s="40">
        <f t="shared" si="7"/>
        <v>7437.5</v>
      </c>
      <c r="K77" s="57">
        <v>180</v>
      </c>
      <c r="L77" s="58">
        <f t="shared" si="8"/>
        <v>26775</v>
      </c>
      <c r="M77" s="59">
        <v>50</v>
      </c>
      <c r="N77" s="40">
        <f t="shared" si="9"/>
        <v>7437.5</v>
      </c>
      <c r="O77" s="57">
        <v>150</v>
      </c>
      <c r="P77" s="58">
        <f t="shared" si="10"/>
        <v>22312.5</v>
      </c>
      <c r="S77" s="52"/>
      <c r="T77" s="53"/>
      <c r="U77" s="3"/>
      <c r="W77" s="3"/>
      <c r="X77" s="3"/>
      <c r="AA77" s="2"/>
    </row>
    <row r="78" spans="1:27" ht="114.75" x14ac:dyDescent="0.2">
      <c r="A78" s="44">
        <v>52</v>
      </c>
      <c r="B78" s="35">
        <v>13137</v>
      </c>
      <c r="C78" s="70"/>
      <c r="D78" s="45" t="s">
        <v>79</v>
      </c>
      <c r="E78" s="35" t="s">
        <v>70</v>
      </c>
      <c r="F78" s="46">
        <v>161.25</v>
      </c>
      <c r="G78" s="57">
        <v>20</v>
      </c>
      <c r="H78" s="58">
        <f t="shared" si="6"/>
        <v>3225</v>
      </c>
      <c r="I78" s="59">
        <v>50</v>
      </c>
      <c r="J78" s="40">
        <f t="shared" si="7"/>
        <v>8062.5</v>
      </c>
      <c r="K78" s="57">
        <v>30</v>
      </c>
      <c r="L78" s="58">
        <f t="shared" si="8"/>
        <v>4837.5</v>
      </c>
      <c r="M78" s="59">
        <v>0</v>
      </c>
      <c r="N78" s="40">
        <f t="shared" si="9"/>
        <v>0</v>
      </c>
      <c r="O78" s="57">
        <v>80</v>
      </c>
      <c r="P78" s="58">
        <f t="shared" si="10"/>
        <v>12900</v>
      </c>
      <c r="S78" s="52"/>
      <c r="T78" s="53"/>
      <c r="U78" s="3"/>
      <c r="W78" s="3"/>
      <c r="X78" s="3"/>
      <c r="AA78" s="2"/>
    </row>
    <row r="79" spans="1:27" ht="153" x14ac:dyDescent="0.2">
      <c r="A79" s="44">
        <v>53</v>
      </c>
      <c r="B79" s="35">
        <v>13137</v>
      </c>
      <c r="C79" s="70"/>
      <c r="D79" s="45" t="s">
        <v>80</v>
      </c>
      <c r="E79" s="35" t="s">
        <v>50</v>
      </c>
      <c r="F79" s="46">
        <v>618.75</v>
      </c>
      <c r="G79" s="57">
        <v>50</v>
      </c>
      <c r="H79" s="58">
        <f t="shared" si="6"/>
        <v>30937.5</v>
      </c>
      <c r="I79" s="59">
        <v>20</v>
      </c>
      <c r="J79" s="40">
        <f t="shared" si="7"/>
        <v>12375</v>
      </c>
      <c r="K79" s="57">
        <v>10</v>
      </c>
      <c r="L79" s="58">
        <f t="shared" si="8"/>
        <v>6187.5</v>
      </c>
      <c r="M79" s="59">
        <v>0</v>
      </c>
      <c r="N79" s="40">
        <f t="shared" si="9"/>
        <v>0</v>
      </c>
      <c r="O79" s="57">
        <v>0</v>
      </c>
      <c r="P79" s="58">
        <f t="shared" si="10"/>
        <v>0</v>
      </c>
      <c r="S79" s="52"/>
      <c r="T79" s="53"/>
      <c r="U79" s="3"/>
      <c r="W79" s="3"/>
      <c r="X79" s="3"/>
      <c r="AA79" s="2"/>
    </row>
    <row r="80" spans="1:27" ht="153" x14ac:dyDescent="0.2">
      <c r="A80" s="44">
        <v>54</v>
      </c>
      <c r="B80" s="35">
        <v>13137</v>
      </c>
      <c r="C80" s="70"/>
      <c r="D80" s="45" t="s">
        <v>81</v>
      </c>
      <c r="E80" s="35" t="s">
        <v>50</v>
      </c>
      <c r="F80" s="46">
        <v>722.5</v>
      </c>
      <c r="G80" s="57">
        <v>50</v>
      </c>
      <c r="H80" s="58">
        <f t="shared" si="6"/>
        <v>36125</v>
      </c>
      <c r="I80" s="59">
        <v>20</v>
      </c>
      <c r="J80" s="40">
        <f t="shared" si="7"/>
        <v>14450</v>
      </c>
      <c r="K80" s="57">
        <v>75</v>
      </c>
      <c r="L80" s="58">
        <f t="shared" si="8"/>
        <v>54187.5</v>
      </c>
      <c r="M80" s="59">
        <v>0</v>
      </c>
      <c r="N80" s="40">
        <f t="shared" si="9"/>
        <v>0</v>
      </c>
      <c r="O80" s="57">
        <v>0</v>
      </c>
      <c r="P80" s="58">
        <f t="shared" si="10"/>
        <v>0</v>
      </c>
      <c r="S80" s="52"/>
      <c r="T80" s="53"/>
      <c r="U80" s="3"/>
      <c r="W80" s="3"/>
      <c r="X80" s="3"/>
      <c r="AA80" s="2"/>
    </row>
    <row r="81" spans="1:27" ht="140.25" x14ac:dyDescent="0.2">
      <c r="A81" s="44">
        <v>55</v>
      </c>
      <c r="B81" s="35">
        <v>13137</v>
      </c>
      <c r="C81" s="70"/>
      <c r="D81" s="45" t="s">
        <v>82</v>
      </c>
      <c r="E81" s="35" t="s">
        <v>50</v>
      </c>
      <c r="F81" s="46">
        <v>447.5</v>
      </c>
      <c r="G81" s="57">
        <v>10</v>
      </c>
      <c r="H81" s="58">
        <f t="shared" si="6"/>
        <v>4475</v>
      </c>
      <c r="I81" s="59">
        <v>0</v>
      </c>
      <c r="J81" s="40">
        <f t="shared" si="7"/>
        <v>0</v>
      </c>
      <c r="K81" s="57">
        <v>45</v>
      </c>
      <c r="L81" s="58">
        <f t="shared" si="8"/>
        <v>20137.5</v>
      </c>
      <c r="M81" s="59">
        <v>20</v>
      </c>
      <c r="N81" s="40">
        <f t="shared" si="9"/>
        <v>8950</v>
      </c>
      <c r="O81" s="57">
        <v>100</v>
      </c>
      <c r="P81" s="58">
        <f t="shared" si="10"/>
        <v>44750</v>
      </c>
      <c r="S81" s="52"/>
      <c r="T81" s="53"/>
      <c r="U81" s="3"/>
      <c r="W81" s="3"/>
      <c r="X81" s="3"/>
      <c r="AA81" s="2"/>
    </row>
    <row r="82" spans="1:27" ht="140.25" x14ac:dyDescent="0.2">
      <c r="A82" s="44">
        <v>56</v>
      </c>
      <c r="B82" s="35">
        <v>13137</v>
      </c>
      <c r="C82" s="70"/>
      <c r="D82" s="45" t="s">
        <v>83</v>
      </c>
      <c r="E82" s="35" t="s">
        <v>50</v>
      </c>
      <c r="F82" s="46">
        <v>373.75</v>
      </c>
      <c r="G82" s="57">
        <v>50</v>
      </c>
      <c r="H82" s="58">
        <f t="shared" si="6"/>
        <v>18687.5</v>
      </c>
      <c r="I82" s="59">
        <v>80</v>
      </c>
      <c r="J82" s="40">
        <f t="shared" si="7"/>
        <v>29900</v>
      </c>
      <c r="K82" s="57">
        <v>60</v>
      </c>
      <c r="L82" s="58">
        <f t="shared" si="8"/>
        <v>22425</v>
      </c>
      <c r="M82" s="59">
        <v>30</v>
      </c>
      <c r="N82" s="40">
        <f t="shared" si="9"/>
        <v>11212.5</v>
      </c>
      <c r="O82" s="57">
        <v>0</v>
      </c>
      <c r="P82" s="58">
        <f t="shared" si="10"/>
        <v>0</v>
      </c>
      <c r="S82" s="52"/>
      <c r="T82" s="53"/>
      <c r="U82" s="3"/>
      <c r="W82" s="3"/>
      <c r="X82" s="3"/>
      <c r="AA82" s="2"/>
    </row>
    <row r="83" spans="1:27" ht="114.75" x14ac:dyDescent="0.2">
      <c r="A83" s="44">
        <v>57</v>
      </c>
      <c r="B83" s="35">
        <v>13137</v>
      </c>
      <c r="C83" s="70"/>
      <c r="D83" s="45" t="s">
        <v>84</v>
      </c>
      <c r="E83" s="35" t="s">
        <v>50</v>
      </c>
      <c r="F83" s="46">
        <v>376.25</v>
      </c>
      <c r="G83" s="57">
        <v>20</v>
      </c>
      <c r="H83" s="58">
        <f t="shared" si="6"/>
        <v>7525</v>
      </c>
      <c r="I83" s="59">
        <v>40</v>
      </c>
      <c r="J83" s="40">
        <f t="shared" si="7"/>
        <v>15050</v>
      </c>
      <c r="K83" s="57">
        <v>30</v>
      </c>
      <c r="L83" s="58">
        <f t="shared" si="8"/>
        <v>11287.5</v>
      </c>
      <c r="M83" s="59">
        <v>10</v>
      </c>
      <c r="N83" s="40">
        <f t="shared" si="9"/>
        <v>3762.5</v>
      </c>
      <c r="O83" s="57">
        <v>10</v>
      </c>
      <c r="P83" s="58">
        <f t="shared" si="10"/>
        <v>3762.5</v>
      </c>
      <c r="S83" s="52"/>
      <c r="T83" s="53"/>
      <c r="U83" s="3"/>
      <c r="W83" s="3"/>
      <c r="X83" s="3"/>
      <c r="AA83" s="2"/>
    </row>
    <row r="84" spans="1:27" ht="191.25" customHeight="1" x14ac:dyDescent="0.2">
      <c r="A84" s="44">
        <v>58</v>
      </c>
      <c r="B84" s="35">
        <v>12700</v>
      </c>
      <c r="C84" s="70" t="s">
        <v>93</v>
      </c>
      <c r="D84" s="45" t="s">
        <v>86</v>
      </c>
      <c r="E84" s="35" t="s">
        <v>50</v>
      </c>
      <c r="F84" s="46">
        <v>280</v>
      </c>
      <c r="G84" s="57">
        <v>400</v>
      </c>
      <c r="H84" s="58">
        <f t="shared" si="6"/>
        <v>112000</v>
      </c>
      <c r="I84" s="59">
        <v>100</v>
      </c>
      <c r="J84" s="40">
        <f t="shared" si="7"/>
        <v>28000</v>
      </c>
      <c r="K84" s="57">
        <v>300</v>
      </c>
      <c r="L84" s="58">
        <f t="shared" si="8"/>
        <v>84000</v>
      </c>
      <c r="M84" s="59">
        <v>0</v>
      </c>
      <c r="N84" s="40">
        <f t="shared" si="9"/>
        <v>0</v>
      </c>
      <c r="O84" s="57">
        <v>0</v>
      </c>
      <c r="P84" s="58">
        <f t="shared" si="10"/>
        <v>0</v>
      </c>
      <c r="S84" s="52"/>
      <c r="T84" s="53"/>
      <c r="U84" s="3"/>
      <c r="W84" s="3"/>
      <c r="X84" s="3"/>
      <c r="AA84" s="2"/>
    </row>
    <row r="85" spans="1:27" ht="216.75" x14ac:dyDescent="0.2">
      <c r="A85" s="44">
        <v>59</v>
      </c>
      <c r="B85" s="35">
        <v>12700</v>
      </c>
      <c r="C85" s="70"/>
      <c r="D85" s="45" t="s">
        <v>87</v>
      </c>
      <c r="E85" s="35" t="s">
        <v>50</v>
      </c>
      <c r="F85" s="46">
        <v>348.33</v>
      </c>
      <c r="G85" s="57">
        <v>50</v>
      </c>
      <c r="H85" s="58">
        <f t="shared" si="6"/>
        <v>17416.5</v>
      </c>
      <c r="I85" s="59">
        <v>80</v>
      </c>
      <c r="J85" s="40">
        <f t="shared" si="7"/>
        <v>27866.399999999998</v>
      </c>
      <c r="K85" s="57">
        <v>150</v>
      </c>
      <c r="L85" s="58">
        <f t="shared" si="8"/>
        <v>52249.5</v>
      </c>
      <c r="M85" s="59">
        <v>0</v>
      </c>
      <c r="N85" s="40">
        <f t="shared" si="9"/>
        <v>0</v>
      </c>
      <c r="O85" s="57">
        <v>0</v>
      </c>
      <c r="P85" s="58">
        <f t="shared" si="10"/>
        <v>0</v>
      </c>
      <c r="S85" s="52"/>
      <c r="T85" s="53"/>
      <c r="U85" s="3"/>
      <c r="W85" s="3"/>
      <c r="X85" s="3"/>
      <c r="AA85" s="2"/>
    </row>
    <row r="86" spans="1:27" ht="165.75" x14ac:dyDescent="0.2">
      <c r="A86" s="44">
        <v>60</v>
      </c>
      <c r="B86" s="35">
        <v>12700</v>
      </c>
      <c r="C86" s="70"/>
      <c r="D86" s="45" t="s">
        <v>88</v>
      </c>
      <c r="E86" s="35" t="s">
        <v>63</v>
      </c>
      <c r="F86" s="46">
        <v>511.67</v>
      </c>
      <c r="G86" s="57">
        <v>10</v>
      </c>
      <c r="H86" s="58">
        <f t="shared" si="6"/>
        <v>5116.7</v>
      </c>
      <c r="I86" s="59">
        <v>10</v>
      </c>
      <c r="J86" s="40">
        <f t="shared" si="7"/>
        <v>5116.7</v>
      </c>
      <c r="K86" s="57">
        <v>15</v>
      </c>
      <c r="L86" s="58">
        <f t="shared" si="8"/>
        <v>7675.05</v>
      </c>
      <c r="M86" s="59">
        <v>0</v>
      </c>
      <c r="N86" s="40">
        <f t="shared" si="9"/>
        <v>0</v>
      </c>
      <c r="O86" s="57">
        <v>6</v>
      </c>
      <c r="P86" s="58">
        <f t="shared" si="10"/>
        <v>3070.02</v>
      </c>
      <c r="S86" s="52"/>
      <c r="T86" s="53"/>
      <c r="U86" s="3"/>
      <c r="W86" s="3"/>
      <c r="X86" s="3"/>
      <c r="AA86" s="2"/>
    </row>
    <row r="87" spans="1:27" x14ac:dyDescent="0.2">
      <c r="A87" s="49"/>
      <c r="E87" s="1"/>
      <c r="G87" s="59"/>
      <c r="H87" s="40">
        <f>SUM(H57:H86)</f>
        <v>887401.6</v>
      </c>
      <c r="I87" s="59"/>
      <c r="J87" s="40">
        <f>SUM(J57:J86)</f>
        <v>525757.79999999993</v>
      </c>
      <c r="K87" s="59"/>
      <c r="L87" s="40">
        <f>SUM(L57:L86)</f>
        <v>665088.05000000005</v>
      </c>
      <c r="M87" s="59"/>
      <c r="N87" s="40">
        <f>SUM(N57:N86)</f>
        <v>259698.45</v>
      </c>
      <c r="O87" s="60"/>
      <c r="P87" s="61">
        <f>SUM(P57:P86)</f>
        <v>258879.31999999998</v>
      </c>
      <c r="S87" s="52"/>
      <c r="T87" s="53"/>
      <c r="U87" s="3"/>
      <c r="W87" s="3"/>
      <c r="X87" s="3"/>
      <c r="AA87" s="2"/>
    </row>
    <row r="88" spans="1:27" x14ac:dyDescent="0.2">
      <c r="A88" s="49"/>
      <c r="E88" s="1"/>
      <c r="G88" s="62"/>
      <c r="H88" s="54" t="e">
        <f>#REF!</f>
        <v>#REF!</v>
      </c>
      <c r="I88" s="62"/>
      <c r="J88" s="54" t="e">
        <f>#REF!</f>
        <v>#REF!</v>
      </c>
      <c r="K88" s="62"/>
      <c r="L88" s="54" t="e">
        <f>#REF!</f>
        <v>#REF!</v>
      </c>
      <c r="M88" s="62"/>
      <c r="N88" s="54" t="e">
        <f>#REF!</f>
        <v>#REF!</v>
      </c>
      <c r="O88" s="63"/>
      <c r="P88" s="64" t="e">
        <f>#REF!</f>
        <v>#REF!</v>
      </c>
      <c r="S88" s="52"/>
      <c r="T88" s="53"/>
      <c r="U88" s="3"/>
      <c r="W88" s="3"/>
      <c r="X88" s="3"/>
      <c r="AA88" s="2"/>
    </row>
    <row r="89" spans="1:27" x14ac:dyDescent="0.2">
      <c r="A89" s="49"/>
      <c r="E89" s="1"/>
      <c r="G89" s="62"/>
      <c r="H89" s="54"/>
      <c r="I89" s="62"/>
      <c r="J89" s="54"/>
      <c r="K89" s="62"/>
      <c r="L89" s="54"/>
      <c r="M89" s="62"/>
      <c r="N89" s="54"/>
      <c r="O89" s="63"/>
      <c r="P89" s="64"/>
      <c r="S89" s="52"/>
      <c r="T89" s="53"/>
      <c r="U89" s="3"/>
      <c r="W89" s="3"/>
      <c r="X89" s="3"/>
      <c r="AA89" s="2"/>
    </row>
    <row r="90" spans="1:27" x14ac:dyDescent="0.2">
      <c r="A90" s="49"/>
      <c r="E90" s="1"/>
      <c r="G90" s="62"/>
      <c r="H90" s="54"/>
      <c r="I90" s="62"/>
      <c r="J90" s="54"/>
      <c r="K90" s="62"/>
      <c r="L90" s="54"/>
      <c r="M90" s="62"/>
      <c r="N90" s="54"/>
      <c r="O90" s="63"/>
      <c r="P90" s="64"/>
      <c r="S90" s="52"/>
      <c r="T90" s="53"/>
      <c r="U90" s="3"/>
      <c r="W90" s="3"/>
      <c r="X90" s="3"/>
      <c r="AA90" s="2"/>
    </row>
    <row r="91" spans="1:27" x14ac:dyDescent="0.2">
      <c r="A91" s="49"/>
      <c r="E91" s="1"/>
      <c r="G91" s="71" t="s">
        <v>3</v>
      </c>
      <c r="H91" s="71"/>
      <c r="I91" s="71"/>
      <c r="J91" s="71"/>
      <c r="K91" s="71"/>
      <c r="L91" s="71"/>
      <c r="M91" s="71"/>
      <c r="N91" s="71"/>
      <c r="S91" s="52"/>
      <c r="T91" s="53"/>
      <c r="U91" s="3"/>
      <c r="W91" s="3"/>
      <c r="X91" s="3"/>
      <c r="AA91" s="2"/>
    </row>
    <row r="92" spans="1:27" x14ac:dyDescent="0.2">
      <c r="A92" s="10" t="s">
        <v>39</v>
      </c>
      <c r="B92" s="30" t="s">
        <v>40</v>
      </c>
      <c r="C92" s="30" t="s">
        <v>41</v>
      </c>
      <c r="D92" s="30" t="s">
        <v>42</v>
      </c>
      <c r="E92" s="30" t="s">
        <v>43</v>
      </c>
      <c r="F92" s="30" t="s">
        <v>44</v>
      </c>
      <c r="G92" s="65" t="s">
        <v>15</v>
      </c>
      <c r="H92" s="65" t="s">
        <v>45</v>
      </c>
      <c r="I92" s="65" t="s">
        <v>16</v>
      </c>
      <c r="J92" s="65" t="s">
        <v>45</v>
      </c>
      <c r="K92" s="65" t="s">
        <v>17</v>
      </c>
      <c r="L92" s="65" t="s">
        <v>45</v>
      </c>
      <c r="M92" s="65" t="s">
        <v>18</v>
      </c>
      <c r="N92" s="65" t="s">
        <v>45</v>
      </c>
      <c r="S92" s="52"/>
      <c r="T92" s="53"/>
      <c r="U92" s="3"/>
      <c r="W92" s="3"/>
      <c r="X92" s="3"/>
      <c r="AA92" s="2"/>
    </row>
    <row r="93" spans="1:27" ht="102" customHeight="1" x14ac:dyDescent="0.2">
      <c r="A93" s="44">
        <v>61</v>
      </c>
      <c r="B93" s="35">
        <v>15814</v>
      </c>
      <c r="C93" s="70" t="s">
        <v>94</v>
      </c>
      <c r="D93" s="45" t="s">
        <v>49</v>
      </c>
      <c r="E93" s="35" t="s">
        <v>50</v>
      </c>
      <c r="F93" s="46">
        <v>184</v>
      </c>
      <c r="G93" s="66">
        <v>95</v>
      </c>
      <c r="H93" s="67">
        <f t="shared" ref="H93:H98" si="11">G93*F22</f>
        <v>17480</v>
      </c>
      <c r="I93" s="59">
        <v>0</v>
      </c>
      <c r="J93" s="40">
        <f t="shared" ref="J93:J98" si="12">I93*F22</f>
        <v>0</v>
      </c>
      <c r="K93" s="66">
        <v>50</v>
      </c>
      <c r="L93" s="67">
        <f t="shared" ref="L93:L98" si="13">K93*F22</f>
        <v>9200</v>
      </c>
      <c r="M93" s="59">
        <v>50</v>
      </c>
      <c r="N93" s="40">
        <f t="shared" ref="N93:N98" si="14">M93*F22</f>
        <v>9200</v>
      </c>
      <c r="S93" s="52"/>
      <c r="T93" s="53"/>
      <c r="U93" s="3"/>
      <c r="W93" s="3"/>
      <c r="X93" s="3"/>
      <c r="AA93" s="2"/>
    </row>
    <row r="94" spans="1:27" ht="114.75" x14ac:dyDescent="0.2">
      <c r="A94" s="44">
        <v>62</v>
      </c>
      <c r="B94" s="35">
        <v>15814</v>
      </c>
      <c r="C94" s="70"/>
      <c r="D94" s="45" t="s">
        <v>51</v>
      </c>
      <c r="E94" s="35" t="s">
        <v>50</v>
      </c>
      <c r="F94" s="46">
        <v>244</v>
      </c>
      <c r="G94" s="66">
        <v>50</v>
      </c>
      <c r="H94" s="67">
        <f t="shared" si="11"/>
        <v>12200</v>
      </c>
      <c r="I94" s="59">
        <v>50</v>
      </c>
      <c r="J94" s="40">
        <f t="shared" si="12"/>
        <v>12200</v>
      </c>
      <c r="K94" s="68">
        <v>100</v>
      </c>
      <c r="L94" s="67">
        <f t="shared" si="13"/>
        <v>24400</v>
      </c>
      <c r="M94" s="59">
        <v>100</v>
      </c>
      <c r="N94" s="40">
        <f t="shared" si="14"/>
        <v>24400</v>
      </c>
      <c r="S94" s="52"/>
      <c r="T94" s="53"/>
      <c r="U94" s="3"/>
      <c r="W94" s="3"/>
      <c r="X94" s="3"/>
      <c r="AA94" s="2"/>
    </row>
    <row r="95" spans="1:27" ht="63.75" x14ac:dyDescent="0.2">
      <c r="A95" s="44">
        <v>63</v>
      </c>
      <c r="B95" s="35">
        <v>15814</v>
      </c>
      <c r="C95" s="70"/>
      <c r="D95" s="45" t="s">
        <v>52</v>
      </c>
      <c r="E95" s="35" t="s">
        <v>53</v>
      </c>
      <c r="F95" s="46">
        <v>137.4</v>
      </c>
      <c r="G95" s="66">
        <v>95</v>
      </c>
      <c r="H95" s="67">
        <f t="shared" si="11"/>
        <v>13053</v>
      </c>
      <c r="I95" s="59">
        <v>30</v>
      </c>
      <c r="J95" s="40">
        <f t="shared" si="12"/>
        <v>4122</v>
      </c>
      <c r="K95" s="68">
        <v>30</v>
      </c>
      <c r="L95" s="67">
        <f t="shared" si="13"/>
        <v>4122</v>
      </c>
      <c r="M95" s="59">
        <v>200</v>
      </c>
      <c r="N95" s="40">
        <f t="shared" si="14"/>
        <v>27480</v>
      </c>
      <c r="S95" s="52"/>
      <c r="T95" s="53"/>
      <c r="U95" s="3"/>
      <c r="W95" s="3"/>
      <c r="X95" s="3"/>
      <c r="AA95" s="2"/>
    </row>
    <row r="96" spans="1:27" ht="344.25" x14ac:dyDescent="0.2">
      <c r="A96" s="44">
        <v>64</v>
      </c>
      <c r="B96" s="35">
        <v>15814</v>
      </c>
      <c r="C96" s="70"/>
      <c r="D96" s="45" t="s">
        <v>54</v>
      </c>
      <c r="E96" s="35" t="s">
        <v>50</v>
      </c>
      <c r="F96" s="46">
        <v>310.5</v>
      </c>
      <c r="G96" s="66">
        <v>200</v>
      </c>
      <c r="H96" s="67">
        <f t="shared" si="11"/>
        <v>62100</v>
      </c>
      <c r="I96" s="59">
        <v>100</v>
      </c>
      <c r="J96" s="40">
        <f t="shared" si="12"/>
        <v>31050</v>
      </c>
      <c r="K96" s="68">
        <v>200</v>
      </c>
      <c r="L96" s="67">
        <f t="shared" si="13"/>
        <v>62100</v>
      </c>
      <c r="M96" s="59">
        <v>0</v>
      </c>
      <c r="N96" s="40">
        <f t="shared" si="14"/>
        <v>0</v>
      </c>
      <c r="S96" s="52"/>
      <c r="T96" s="53"/>
      <c r="U96" s="3"/>
      <c r="W96" s="3"/>
      <c r="X96" s="3"/>
      <c r="AA96" s="2"/>
    </row>
    <row r="97" spans="1:27" ht="76.5" x14ac:dyDescent="0.2">
      <c r="A97" s="44">
        <v>65</v>
      </c>
      <c r="B97" s="35">
        <v>5819</v>
      </c>
      <c r="C97" s="70"/>
      <c r="D97" s="45" t="s">
        <v>55</v>
      </c>
      <c r="E97" s="35" t="s">
        <v>50</v>
      </c>
      <c r="F97" s="46">
        <v>196</v>
      </c>
      <c r="G97" s="66">
        <v>90</v>
      </c>
      <c r="H97" s="67">
        <f t="shared" si="11"/>
        <v>17640</v>
      </c>
      <c r="I97" s="59">
        <v>100</v>
      </c>
      <c r="J97" s="40">
        <f t="shared" si="12"/>
        <v>19600</v>
      </c>
      <c r="K97" s="68">
        <v>50</v>
      </c>
      <c r="L97" s="67">
        <f t="shared" si="13"/>
        <v>9800</v>
      </c>
      <c r="M97" s="59">
        <v>0</v>
      </c>
      <c r="N97" s="40">
        <f t="shared" si="14"/>
        <v>0</v>
      </c>
      <c r="S97" s="52"/>
      <c r="T97" s="53"/>
      <c r="U97" s="3"/>
      <c r="W97" s="3"/>
      <c r="X97" s="3"/>
      <c r="AA97" s="2"/>
    </row>
    <row r="98" spans="1:27" ht="114.75" customHeight="1" x14ac:dyDescent="0.2">
      <c r="A98" s="44">
        <v>66</v>
      </c>
      <c r="B98" s="35">
        <v>15814</v>
      </c>
      <c r="C98" s="70" t="s">
        <v>95</v>
      </c>
      <c r="D98" s="45" t="s">
        <v>57</v>
      </c>
      <c r="E98" s="35" t="s">
        <v>50</v>
      </c>
      <c r="F98" s="46">
        <v>235</v>
      </c>
      <c r="G98" s="66">
        <v>140</v>
      </c>
      <c r="H98" s="67">
        <f t="shared" si="11"/>
        <v>32900</v>
      </c>
      <c r="I98" s="59">
        <v>0</v>
      </c>
      <c r="J98" s="40">
        <f t="shared" si="12"/>
        <v>0</v>
      </c>
      <c r="K98" s="68">
        <v>50</v>
      </c>
      <c r="L98" s="67">
        <f t="shared" si="13"/>
        <v>11750</v>
      </c>
      <c r="M98" s="59">
        <v>0</v>
      </c>
      <c r="N98" s="40">
        <f t="shared" si="14"/>
        <v>0</v>
      </c>
      <c r="S98" s="52"/>
      <c r="T98" s="53"/>
      <c r="U98" s="3"/>
      <c r="W98" s="3"/>
      <c r="X98" s="3"/>
      <c r="AA98" s="2"/>
    </row>
    <row r="99" spans="1:27" ht="153" x14ac:dyDescent="0.2">
      <c r="A99" s="44">
        <v>67</v>
      </c>
      <c r="B99" s="35">
        <v>15814</v>
      </c>
      <c r="C99" s="70"/>
      <c r="D99" s="45" t="s">
        <v>60</v>
      </c>
      <c r="E99" s="35" t="s">
        <v>50</v>
      </c>
      <c r="F99" s="46">
        <v>256.67</v>
      </c>
      <c r="G99" s="66">
        <v>95</v>
      </c>
      <c r="H99" s="67">
        <f t="shared" ref="H99:H121" si="15">G99*F29</f>
        <v>24383.65</v>
      </c>
      <c r="I99" s="59">
        <v>0</v>
      </c>
      <c r="J99" s="40">
        <f t="shared" ref="J99:J121" si="16">I99*F29</f>
        <v>0</v>
      </c>
      <c r="K99" s="68">
        <v>50</v>
      </c>
      <c r="L99" s="67">
        <f t="shared" ref="L99:L121" si="17">K99*F29</f>
        <v>12833.5</v>
      </c>
      <c r="M99" s="59">
        <v>0</v>
      </c>
      <c r="N99" s="40">
        <f t="shared" ref="N99:N121" si="18">M99*F29</f>
        <v>0</v>
      </c>
      <c r="S99" s="52"/>
      <c r="T99" s="53"/>
      <c r="U99" s="3"/>
      <c r="W99" s="3"/>
      <c r="X99" s="3"/>
      <c r="AA99" s="2"/>
    </row>
    <row r="100" spans="1:27" ht="102" x14ac:dyDescent="0.2">
      <c r="A100" s="44">
        <v>68</v>
      </c>
      <c r="B100" s="35">
        <v>15814</v>
      </c>
      <c r="C100" s="70"/>
      <c r="D100" s="45" t="s">
        <v>61</v>
      </c>
      <c r="E100" s="35" t="s">
        <v>53</v>
      </c>
      <c r="F100" s="46">
        <v>130</v>
      </c>
      <c r="G100" s="66">
        <v>115</v>
      </c>
      <c r="H100" s="67">
        <f t="shared" si="15"/>
        <v>14950</v>
      </c>
      <c r="I100" s="59">
        <v>0</v>
      </c>
      <c r="J100" s="40">
        <f t="shared" si="16"/>
        <v>0</v>
      </c>
      <c r="K100" s="68">
        <v>30</v>
      </c>
      <c r="L100" s="67">
        <f t="shared" si="17"/>
        <v>3900</v>
      </c>
      <c r="M100" s="59">
        <v>0</v>
      </c>
      <c r="N100" s="40">
        <f t="shared" si="18"/>
        <v>0</v>
      </c>
      <c r="S100" s="52"/>
      <c r="T100" s="53"/>
      <c r="U100" s="3"/>
      <c r="W100" s="3"/>
      <c r="X100" s="3"/>
      <c r="AA100" s="2"/>
    </row>
    <row r="101" spans="1:27" ht="140.25" x14ac:dyDescent="0.2">
      <c r="A101" s="44">
        <v>69</v>
      </c>
      <c r="B101" s="35">
        <v>15814</v>
      </c>
      <c r="C101" s="70"/>
      <c r="D101" s="45" t="s">
        <v>62</v>
      </c>
      <c r="E101" s="35" t="s">
        <v>63</v>
      </c>
      <c r="F101" s="46">
        <v>346.67</v>
      </c>
      <c r="G101" s="66">
        <v>10</v>
      </c>
      <c r="H101" s="67">
        <f t="shared" si="15"/>
        <v>3466.7000000000003</v>
      </c>
      <c r="I101" s="59">
        <v>10</v>
      </c>
      <c r="J101" s="40">
        <f t="shared" si="16"/>
        <v>3466.7000000000003</v>
      </c>
      <c r="K101" s="68">
        <v>5</v>
      </c>
      <c r="L101" s="67">
        <f t="shared" si="17"/>
        <v>1733.3500000000001</v>
      </c>
      <c r="M101" s="59">
        <v>0</v>
      </c>
      <c r="N101" s="40">
        <f t="shared" si="18"/>
        <v>0</v>
      </c>
      <c r="S101" s="52"/>
      <c r="T101" s="53"/>
      <c r="U101" s="3"/>
      <c r="W101" s="3"/>
      <c r="X101" s="3"/>
      <c r="AA101" s="2"/>
    </row>
    <row r="102" spans="1:27" ht="89.25" customHeight="1" x14ac:dyDescent="0.2">
      <c r="A102" s="44">
        <v>70</v>
      </c>
      <c r="B102" s="35">
        <v>15814</v>
      </c>
      <c r="C102" s="70" t="s">
        <v>96</v>
      </c>
      <c r="D102" s="45" t="s">
        <v>65</v>
      </c>
      <c r="E102" s="35" t="s">
        <v>50</v>
      </c>
      <c r="F102" s="46">
        <v>334.67</v>
      </c>
      <c r="G102" s="66">
        <v>50</v>
      </c>
      <c r="H102" s="67">
        <f t="shared" si="15"/>
        <v>16733.5</v>
      </c>
      <c r="I102" s="59">
        <v>0</v>
      </c>
      <c r="J102" s="40">
        <f t="shared" si="16"/>
        <v>0</v>
      </c>
      <c r="K102" s="68">
        <v>50</v>
      </c>
      <c r="L102" s="67">
        <f t="shared" si="17"/>
        <v>16733.5</v>
      </c>
      <c r="M102" s="59">
        <v>0</v>
      </c>
      <c r="N102" s="40">
        <f t="shared" si="18"/>
        <v>0</v>
      </c>
      <c r="S102" s="52"/>
      <c r="T102" s="53"/>
      <c r="U102" s="3"/>
      <c r="W102" s="3"/>
      <c r="X102" s="3"/>
      <c r="AA102" s="2"/>
    </row>
    <row r="103" spans="1:27" ht="114.75" x14ac:dyDescent="0.2">
      <c r="A103" s="44">
        <v>71</v>
      </c>
      <c r="B103" s="35">
        <v>15814</v>
      </c>
      <c r="C103" s="70"/>
      <c r="D103" s="45" t="s">
        <v>66</v>
      </c>
      <c r="E103" s="48" t="s">
        <v>63</v>
      </c>
      <c r="F103" s="46">
        <v>525</v>
      </c>
      <c r="G103" s="66">
        <v>10</v>
      </c>
      <c r="H103" s="67">
        <f t="shared" si="15"/>
        <v>5250</v>
      </c>
      <c r="I103" s="59">
        <v>0</v>
      </c>
      <c r="J103" s="40">
        <f t="shared" si="16"/>
        <v>0</v>
      </c>
      <c r="K103" s="68">
        <v>16</v>
      </c>
      <c r="L103" s="67">
        <f t="shared" si="17"/>
        <v>8400</v>
      </c>
      <c r="M103" s="59">
        <v>0</v>
      </c>
      <c r="N103" s="40">
        <f t="shared" si="18"/>
        <v>0</v>
      </c>
      <c r="S103" s="52"/>
      <c r="T103" s="53"/>
      <c r="U103" s="3"/>
      <c r="W103" s="3"/>
      <c r="X103" s="3"/>
      <c r="AA103" s="2"/>
    </row>
    <row r="104" spans="1:27" ht="127.5" x14ac:dyDescent="0.2">
      <c r="A104" s="44">
        <v>72</v>
      </c>
      <c r="B104" s="35">
        <v>15814</v>
      </c>
      <c r="C104" s="70"/>
      <c r="D104" s="45" t="s">
        <v>67</v>
      </c>
      <c r="E104" s="35" t="s">
        <v>68</v>
      </c>
      <c r="F104" s="46">
        <v>1050</v>
      </c>
      <c r="G104" s="66">
        <v>10</v>
      </c>
      <c r="H104" s="67">
        <f t="shared" si="15"/>
        <v>10500</v>
      </c>
      <c r="I104" s="59">
        <v>0</v>
      </c>
      <c r="J104" s="40">
        <f t="shared" si="16"/>
        <v>0</v>
      </c>
      <c r="K104" s="68">
        <v>5</v>
      </c>
      <c r="L104" s="67">
        <f t="shared" si="17"/>
        <v>5250</v>
      </c>
      <c r="M104" s="59">
        <v>0</v>
      </c>
      <c r="N104" s="40">
        <f t="shared" si="18"/>
        <v>0</v>
      </c>
      <c r="S104" s="52"/>
      <c r="T104" s="53"/>
      <c r="U104" s="3"/>
      <c r="W104" s="3"/>
      <c r="X104" s="3"/>
      <c r="AA104" s="2"/>
    </row>
    <row r="105" spans="1:27" ht="89.25" x14ac:dyDescent="0.2">
      <c r="A105" s="44">
        <v>73</v>
      </c>
      <c r="B105" s="35">
        <v>15814</v>
      </c>
      <c r="C105" s="70"/>
      <c r="D105" s="45" t="s">
        <v>69</v>
      </c>
      <c r="E105" s="35" t="s">
        <v>70</v>
      </c>
      <c r="F105" s="46">
        <v>125</v>
      </c>
      <c r="G105" s="66">
        <v>50</v>
      </c>
      <c r="H105" s="67">
        <f t="shared" si="15"/>
        <v>6250</v>
      </c>
      <c r="I105" s="59">
        <v>0</v>
      </c>
      <c r="J105" s="40">
        <f t="shared" si="16"/>
        <v>0</v>
      </c>
      <c r="K105" s="68">
        <v>30</v>
      </c>
      <c r="L105" s="67">
        <f t="shared" si="17"/>
        <v>3750</v>
      </c>
      <c r="M105" s="59">
        <v>100</v>
      </c>
      <c r="N105" s="40">
        <f t="shared" si="18"/>
        <v>12500</v>
      </c>
      <c r="S105" s="52"/>
      <c r="T105" s="53"/>
      <c r="U105" s="3"/>
      <c r="W105" s="3"/>
      <c r="X105" s="3"/>
      <c r="AA105" s="2"/>
    </row>
    <row r="106" spans="1:27" ht="127.5" customHeight="1" x14ac:dyDescent="0.2">
      <c r="A106" s="44">
        <v>74</v>
      </c>
      <c r="B106" s="35">
        <v>13137</v>
      </c>
      <c r="C106" s="70" t="s">
        <v>97</v>
      </c>
      <c r="D106" s="45" t="s">
        <v>72</v>
      </c>
      <c r="E106" s="35" t="s">
        <v>50</v>
      </c>
      <c r="F106" s="46">
        <v>391.67</v>
      </c>
      <c r="G106" s="66">
        <v>0</v>
      </c>
      <c r="H106" s="67">
        <f t="shared" si="15"/>
        <v>0</v>
      </c>
      <c r="I106" s="59">
        <v>0</v>
      </c>
      <c r="J106" s="40">
        <f t="shared" si="16"/>
        <v>0</v>
      </c>
      <c r="K106" s="68">
        <v>10</v>
      </c>
      <c r="L106" s="67">
        <f t="shared" si="17"/>
        <v>3916.7000000000003</v>
      </c>
      <c r="M106" s="59">
        <v>0</v>
      </c>
      <c r="N106" s="40">
        <f t="shared" si="18"/>
        <v>0</v>
      </c>
      <c r="S106" s="52"/>
      <c r="T106" s="53"/>
      <c r="U106" s="3"/>
      <c r="W106" s="3"/>
      <c r="X106" s="3"/>
      <c r="AA106" s="2"/>
    </row>
    <row r="107" spans="1:27" ht="140.25" x14ac:dyDescent="0.2">
      <c r="A107" s="44">
        <v>75</v>
      </c>
      <c r="B107" s="35">
        <v>13137</v>
      </c>
      <c r="C107" s="70"/>
      <c r="D107" s="45" t="s">
        <v>73</v>
      </c>
      <c r="E107" s="35" t="s">
        <v>50</v>
      </c>
      <c r="F107" s="46">
        <v>228.75</v>
      </c>
      <c r="G107" s="66">
        <v>30</v>
      </c>
      <c r="H107" s="67">
        <f t="shared" si="15"/>
        <v>6862.5</v>
      </c>
      <c r="I107" s="59">
        <v>0</v>
      </c>
      <c r="J107" s="40">
        <f t="shared" si="16"/>
        <v>0</v>
      </c>
      <c r="K107" s="68">
        <v>20</v>
      </c>
      <c r="L107" s="67">
        <f t="shared" si="17"/>
        <v>4575</v>
      </c>
      <c r="M107" s="59">
        <v>0</v>
      </c>
      <c r="N107" s="40">
        <f t="shared" si="18"/>
        <v>0</v>
      </c>
      <c r="S107" s="52"/>
      <c r="T107" s="53"/>
      <c r="U107" s="3"/>
      <c r="W107" s="3"/>
      <c r="X107" s="3"/>
      <c r="AA107" s="2"/>
    </row>
    <row r="108" spans="1:27" ht="140.25" x14ac:dyDescent="0.2">
      <c r="A108" s="44">
        <v>76</v>
      </c>
      <c r="B108" s="35">
        <v>13137</v>
      </c>
      <c r="C108" s="70"/>
      <c r="D108" s="45" t="s">
        <v>74</v>
      </c>
      <c r="E108" s="35" t="s">
        <v>50</v>
      </c>
      <c r="F108" s="46">
        <v>287.5</v>
      </c>
      <c r="G108" s="66">
        <v>30</v>
      </c>
      <c r="H108" s="67">
        <f t="shared" si="15"/>
        <v>8625</v>
      </c>
      <c r="I108" s="59">
        <v>0</v>
      </c>
      <c r="J108" s="40">
        <f t="shared" si="16"/>
        <v>0</v>
      </c>
      <c r="K108" s="68">
        <v>20</v>
      </c>
      <c r="L108" s="67">
        <f t="shared" si="17"/>
        <v>5750</v>
      </c>
      <c r="M108" s="59">
        <v>60</v>
      </c>
      <c r="N108" s="40">
        <f t="shared" si="18"/>
        <v>17250</v>
      </c>
      <c r="S108" s="52"/>
      <c r="T108" s="53"/>
      <c r="U108" s="3"/>
      <c r="W108" s="3"/>
      <c r="X108" s="3"/>
      <c r="AA108" s="2"/>
    </row>
    <row r="109" spans="1:27" ht="127.5" x14ac:dyDescent="0.2">
      <c r="A109" s="44">
        <v>77</v>
      </c>
      <c r="B109" s="35">
        <v>13137</v>
      </c>
      <c r="C109" s="70"/>
      <c r="D109" s="45" t="s">
        <v>75</v>
      </c>
      <c r="E109" s="35" t="s">
        <v>50</v>
      </c>
      <c r="F109" s="46">
        <v>505</v>
      </c>
      <c r="G109" s="66">
        <v>100</v>
      </c>
      <c r="H109" s="67">
        <f t="shared" si="15"/>
        <v>50500</v>
      </c>
      <c r="I109" s="59">
        <v>0</v>
      </c>
      <c r="J109" s="40">
        <f t="shared" si="16"/>
        <v>0</v>
      </c>
      <c r="K109" s="68">
        <v>30</v>
      </c>
      <c r="L109" s="67">
        <f t="shared" si="17"/>
        <v>15150</v>
      </c>
      <c r="M109" s="59">
        <v>60</v>
      </c>
      <c r="N109" s="40">
        <f t="shared" si="18"/>
        <v>30300</v>
      </c>
      <c r="S109" s="52"/>
      <c r="T109" s="53"/>
      <c r="U109" s="3"/>
      <c r="W109" s="3"/>
      <c r="X109" s="3"/>
      <c r="AA109" s="2"/>
    </row>
    <row r="110" spans="1:27" ht="153" x14ac:dyDescent="0.2">
      <c r="A110" s="44">
        <v>78</v>
      </c>
      <c r="B110" s="35">
        <v>13137</v>
      </c>
      <c r="C110" s="70"/>
      <c r="D110" s="45" t="s">
        <v>76</v>
      </c>
      <c r="E110" s="35" t="s">
        <v>50</v>
      </c>
      <c r="F110" s="46">
        <v>770</v>
      </c>
      <c r="G110" s="66">
        <v>20</v>
      </c>
      <c r="H110" s="67">
        <f t="shared" si="15"/>
        <v>15400</v>
      </c>
      <c r="I110" s="59">
        <v>30</v>
      </c>
      <c r="J110" s="40">
        <f t="shared" si="16"/>
        <v>23100</v>
      </c>
      <c r="K110" s="68">
        <v>3</v>
      </c>
      <c r="L110" s="67">
        <f t="shared" si="17"/>
        <v>2310</v>
      </c>
      <c r="M110" s="59">
        <v>10</v>
      </c>
      <c r="N110" s="40">
        <f t="shared" si="18"/>
        <v>7700</v>
      </c>
      <c r="S110" s="52"/>
      <c r="T110" s="53"/>
      <c r="U110" s="3"/>
      <c r="W110" s="3"/>
      <c r="X110" s="3"/>
      <c r="AA110" s="2"/>
    </row>
    <row r="111" spans="1:27" ht="153" x14ac:dyDescent="0.2">
      <c r="A111" s="44">
        <v>79</v>
      </c>
      <c r="B111" s="35">
        <v>13137</v>
      </c>
      <c r="C111" s="70"/>
      <c r="D111" s="45" t="s">
        <v>77</v>
      </c>
      <c r="E111" s="35" t="s">
        <v>50</v>
      </c>
      <c r="F111" s="46">
        <v>947.5</v>
      </c>
      <c r="G111" s="66">
        <v>0</v>
      </c>
      <c r="H111" s="67">
        <f t="shared" si="15"/>
        <v>0</v>
      </c>
      <c r="I111" s="59">
        <v>0</v>
      </c>
      <c r="J111" s="40">
        <f t="shared" si="16"/>
        <v>0</v>
      </c>
      <c r="K111" s="68">
        <v>3</v>
      </c>
      <c r="L111" s="67">
        <f t="shared" si="17"/>
        <v>2842.5</v>
      </c>
      <c r="M111" s="59">
        <v>0</v>
      </c>
      <c r="N111" s="40">
        <f t="shared" si="18"/>
        <v>0</v>
      </c>
      <c r="S111" s="52"/>
      <c r="T111" s="53"/>
      <c r="U111" s="3"/>
      <c r="W111" s="3"/>
      <c r="X111" s="3"/>
      <c r="AA111" s="2"/>
    </row>
    <row r="112" spans="1:27" ht="153" x14ac:dyDescent="0.2">
      <c r="A112" s="44">
        <v>80</v>
      </c>
      <c r="B112" s="35">
        <v>13137</v>
      </c>
      <c r="C112" s="70"/>
      <c r="D112" s="45" t="s">
        <v>78</v>
      </c>
      <c r="E112" s="35" t="s">
        <v>70</v>
      </c>
      <c r="F112" s="46">
        <v>148.75</v>
      </c>
      <c r="G112" s="66">
        <v>30</v>
      </c>
      <c r="H112" s="67">
        <f t="shared" si="15"/>
        <v>4462.5</v>
      </c>
      <c r="I112" s="59">
        <v>0</v>
      </c>
      <c r="J112" s="40">
        <f t="shared" si="16"/>
        <v>0</v>
      </c>
      <c r="K112" s="68">
        <v>30</v>
      </c>
      <c r="L112" s="67">
        <f t="shared" si="17"/>
        <v>4462.5</v>
      </c>
      <c r="M112" s="59">
        <v>60</v>
      </c>
      <c r="N112" s="40">
        <f t="shared" si="18"/>
        <v>8925</v>
      </c>
      <c r="S112" s="52"/>
      <c r="T112" s="53"/>
      <c r="U112" s="3"/>
      <c r="W112" s="3"/>
      <c r="X112" s="3"/>
      <c r="AA112" s="2"/>
    </row>
    <row r="113" spans="1:27" ht="114.75" x14ac:dyDescent="0.2">
      <c r="A113" s="44">
        <v>81</v>
      </c>
      <c r="B113" s="35">
        <v>13137</v>
      </c>
      <c r="C113" s="70"/>
      <c r="D113" s="45" t="s">
        <v>79</v>
      </c>
      <c r="E113" s="35" t="s">
        <v>70</v>
      </c>
      <c r="F113" s="46">
        <v>161.25</v>
      </c>
      <c r="G113" s="66">
        <v>40</v>
      </c>
      <c r="H113" s="67">
        <f t="shared" si="15"/>
        <v>6450</v>
      </c>
      <c r="I113" s="59">
        <v>0</v>
      </c>
      <c r="J113" s="40">
        <f t="shared" si="16"/>
        <v>0</v>
      </c>
      <c r="K113" s="68">
        <v>30</v>
      </c>
      <c r="L113" s="67">
        <f t="shared" si="17"/>
        <v>4837.5</v>
      </c>
      <c r="M113" s="59">
        <v>50</v>
      </c>
      <c r="N113" s="40">
        <f t="shared" si="18"/>
        <v>8062.5</v>
      </c>
      <c r="S113" s="52"/>
      <c r="T113" s="53"/>
      <c r="U113" s="3"/>
      <c r="W113" s="3"/>
      <c r="X113" s="3"/>
      <c r="AA113" s="2"/>
    </row>
    <row r="114" spans="1:27" ht="153" x14ac:dyDescent="0.2">
      <c r="A114" s="44">
        <v>82</v>
      </c>
      <c r="B114" s="35">
        <v>13137</v>
      </c>
      <c r="C114" s="70"/>
      <c r="D114" s="45" t="s">
        <v>80</v>
      </c>
      <c r="E114" s="35" t="s">
        <v>50</v>
      </c>
      <c r="F114" s="46">
        <v>618.75</v>
      </c>
      <c r="G114" s="66">
        <v>0</v>
      </c>
      <c r="H114" s="67">
        <f t="shared" si="15"/>
        <v>0</v>
      </c>
      <c r="I114" s="59">
        <v>30</v>
      </c>
      <c r="J114" s="40">
        <f t="shared" si="16"/>
        <v>18562.5</v>
      </c>
      <c r="K114" s="68">
        <v>10</v>
      </c>
      <c r="L114" s="67">
        <f t="shared" si="17"/>
        <v>6187.5</v>
      </c>
      <c r="M114" s="59">
        <v>20</v>
      </c>
      <c r="N114" s="40">
        <f t="shared" si="18"/>
        <v>12375</v>
      </c>
      <c r="S114" s="52"/>
      <c r="T114" s="53"/>
      <c r="U114" s="3"/>
      <c r="W114" s="3"/>
      <c r="X114" s="3"/>
      <c r="AA114" s="2"/>
    </row>
    <row r="115" spans="1:27" ht="153" x14ac:dyDescent="0.2">
      <c r="A115" s="44">
        <v>83</v>
      </c>
      <c r="B115" s="35">
        <v>13137</v>
      </c>
      <c r="C115" s="70"/>
      <c r="D115" s="45" t="s">
        <v>81</v>
      </c>
      <c r="E115" s="35" t="s">
        <v>50</v>
      </c>
      <c r="F115" s="46">
        <v>722.5</v>
      </c>
      <c r="G115" s="66">
        <v>0</v>
      </c>
      <c r="H115" s="67">
        <f t="shared" si="15"/>
        <v>0</v>
      </c>
      <c r="I115" s="59">
        <v>0</v>
      </c>
      <c r="J115" s="40">
        <f t="shared" si="16"/>
        <v>0</v>
      </c>
      <c r="K115" s="68">
        <v>10</v>
      </c>
      <c r="L115" s="67">
        <f t="shared" si="17"/>
        <v>7225</v>
      </c>
      <c r="M115" s="59">
        <v>0</v>
      </c>
      <c r="N115" s="40">
        <f t="shared" si="18"/>
        <v>0</v>
      </c>
      <c r="S115" s="52"/>
      <c r="T115" s="53"/>
      <c r="U115" s="3"/>
      <c r="W115" s="3"/>
      <c r="X115" s="3"/>
      <c r="AA115" s="2"/>
    </row>
    <row r="116" spans="1:27" ht="140.25" x14ac:dyDescent="0.2">
      <c r="A116" s="44">
        <v>84</v>
      </c>
      <c r="B116" s="35">
        <v>13137</v>
      </c>
      <c r="C116" s="70"/>
      <c r="D116" s="45" t="s">
        <v>82</v>
      </c>
      <c r="E116" s="35" t="s">
        <v>50</v>
      </c>
      <c r="F116" s="46">
        <v>447.5</v>
      </c>
      <c r="G116" s="66">
        <v>0</v>
      </c>
      <c r="H116" s="67">
        <f t="shared" si="15"/>
        <v>0</v>
      </c>
      <c r="I116" s="59">
        <v>0</v>
      </c>
      <c r="J116" s="40">
        <f t="shared" si="16"/>
        <v>0</v>
      </c>
      <c r="K116" s="68">
        <v>50</v>
      </c>
      <c r="L116" s="67">
        <f t="shared" si="17"/>
        <v>22375</v>
      </c>
      <c r="M116" s="59">
        <v>30</v>
      </c>
      <c r="N116" s="40">
        <f t="shared" si="18"/>
        <v>13425</v>
      </c>
      <c r="S116" s="52"/>
      <c r="T116" s="53"/>
      <c r="U116" s="3"/>
      <c r="W116" s="3"/>
      <c r="X116" s="3"/>
      <c r="AA116" s="2"/>
    </row>
    <row r="117" spans="1:27" ht="140.25" x14ac:dyDescent="0.2">
      <c r="A117" s="44">
        <v>85</v>
      </c>
      <c r="B117" s="35">
        <v>13137</v>
      </c>
      <c r="C117" s="70"/>
      <c r="D117" s="45" t="s">
        <v>83</v>
      </c>
      <c r="E117" s="35" t="s">
        <v>50</v>
      </c>
      <c r="F117" s="46">
        <v>373.75</v>
      </c>
      <c r="G117" s="66">
        <v>425</v>
      </c>
      <c r="H117" s="67">
        <f t="shared" si="15"/>
        <v>158843.75</v>
      </c>
      <c r="I117" s="59">
        <v>0</v>
      </c>
      <c r="J117" s="40">
        <f t="shared" si="16"/>
        <v>0</v>
      </c>
      <c r="K117" s="68">
        <v>50</v>
      </c>
      <c r="L117" s="67">
        <f t="shared" si="17"/>
        <v>18687.5</v>
      </c>
      <c r="M117" s="59">
        <v>0</v>
      </c>
      <c r="N117" s="40">
        <f t="shared" si="18"/>
        <v>0</v>
      </c>
      <c r="S117" s="52"/>
      <c r="T117" s="53"/>
      <c r="U117" s="3"/>
      <c r="W117" s="3"/>
      <c r="X117" s="3"/>
      <c r="AA117" s="2"/>
    </row>
    <row r="118" spans="1:27" ht="114.75" x14ac:dyDescent="0.2">
      <c r="A118" s="44">
        <v>86</v>
      </c>
      <c r="B118" s="35">
        <v>13137</v>
      </c>
      <c r="C118" s="70"/>
      <c r="D118" s="45" t="s">
        <v>84</v>
      </c>
      <c r="E118" s="35" t="s">
        <v>50</v>
      </c>
      <c r="F118" s="46">
        <v>376.25</v>
      </c>
      <c r="G118" s="66">
        <v>25</v>
      </c>
      <c r="H118" s="67">
        <f t="shared" si="15"/>
        <v>9406.25</v>
      </c>
      <c r="I118" s="59">
        <v>0</v>
      </c>
      <c r="J118" s="40">
        <f t="shared" si="16"/>
        <v>0</v>
      </c>
      <c r="K118" s="68">
        <v>10</v>
      </c>
      <c r="L118" s="67">
        <f t="shared" si="17"/>
        <v>3762.5</v>
      </c>
      <c r="M118" s="59">
        <v>15</v>
      </c>
      <c r="N118" s="40">
        <f t="shared" si="18"/>
        <v>5643.75</v>
      </c>
      <c r="S118" s="52"/>
      <c r="T118" s="53"/>
      <c r="U118" s="3"/>
      <c r="W118" s="3"/>
      <c r="X118" s="3"/>
      <c r="AA118" s="2"/>
    </row>
    <row r="119" spans="1:27" ht="191.25" customHeight="1" x14ac:dyDescent="0.2">
      <c r="A119" s="44">
        <v>87</v>
      </c>
      <c r="B119" s="35">
        <v>12700</v>
      </c>
      <c r="C119" s="70" t="s">
        <v>98</v>
      </c>
      <c r="D119" s="45" t="s">
        <v>86</v>
      </c>
      <c r="E119" s="35" t="s">
        <v>50</v>
      </c>
      <c r="F119" s="46">
        <v>280</v>
      </c>
      <c r="G119" s="66">
        <v>100</v>
      </c>
      <c r="H119" s="67">
        <f t="shared" si="15"/>
        <v>28000</v>
      </c>
      <c r="I119" s="59">
        <v>0</v>
      </c>
      <c r="J119" s="40">
        <f t="shared" si="16"/>
        <v>0</v>
      </c>
      <c r="K119" s="68">
        <v>40</v>
      </c>
      <c r="L119" s="67">
        <f t="shared" si="17"/>
        <v>11200</v>
      </c>
      <c r="M119" s="59">
        <v>500</v>
      </c>
      <c r="N119" s="40">
        <f t="shared" si="18"/>
        <v>140000</v>
      </c>
      <c r="S119" s="52"/>
      <c r="T119" s="53"/>
      <c r="U119" s="3"/>
      <c r="W119" s="3"/>
      <c r="X119" s="3"/>
      <c r="AA119" s="2"/>
    </row>
    <row r="120" spans="1:27" ht="216.75" x14ac:dyDescent="0.2">
      <c r="A120" s="44">
        <v>88</v>
      </c>
      <c r="B120" s="35">
        <v>12700</v>
      </c>
      <c r="C120" s="70"/>
      <c r="D120" s="45" t="s">
        <v>87</v>
      </c>
      <c r="E120" s="35" t="s">
        <v>50</v>
      </c>
      <c r="F120" s="46">
        <v>348.33</v>
      </c>
      <c r="G120" s="66">
        <v>100</v>
      </c>
      <c r="H120" s="67">
        <f t="shared" si="15"/>
        <v>34833</v>
      </c>
      <c r="I120" s="59">
        <v>0</v>
      </c>
      <c r="J120" s="40">
        <f t="shared" si="16"/>
        <v>0</v>
      </c>
      <c r="K120" s="68">
        <v>40</v>
      </c>
      <c r="L120" s="67">
        <f t="shared" si="17"/>
        <v>13933.199999999999</v>
      </c>
      <c r="M120" s="59">
        <v>300</v>
      </c>
      <c r="N120" s="40">
        <f t="shared" si="18"/>
        <v>104499</v>
      </c>
      <c r="S120" s="52"/>
      <c r="T120" s="53"/>
      <c r="U120" s="3"/>
      <c r="W120" s="3"/>
      <c r="X120" s="3"/>
      <c r="AA120" s="2"/>
    </row>
    <row r="121" spans="1:27" ht="165.75" x14ac:dyDescent="0.2">
      <c r="A121" s="44">
        <v>89</v>
      </c>
      <c r="B121" s="35">
        <v>12700</v>
      </c>
      <c r="C121" s="70"/>
      <c r="D121" s="45" t="s">
        <v>88</v>
      </c>
      <c r="E121" s="35" t="s">
        <v>63</v>
      </c>
      <c r="F121" s="46">
        <v>511.67</v>
      </c>
      <c r="G121" s="66">
        <v>10</v>
      </c>
      <c r="H121" s="67">
        <f t="shared" si="15"/>
        <v>5116.7</v>
      </c>
      <c r="I121" s="59">
        <v>0</v>
      </c>
      <c r="J121" s="40">
        <f t="shared" si="16"/>
        <v>0</v>
      </c>
      <c r="K121" s="68">
        <v>6</v>
      </c>
      <c r="L121" s="67">
        <f t="shared" si="17"/>
        <v>3070.02</v>
      </c>
      <c r="M121" s="59">
        <v>20</v>
      </c>
      <c r="N121" s="40">
        <f t="shared" si="18"/>
        <v>10233.4</v>
      </c>
      <c r="S121" s="52"/>
      <c r="T121" s="53"/>
      <c r="U121" s="3"/>
      <c r="W121" s="3"/>
      <c r="X121" s="3"/>
      <c r="AA121" s="2"/>
    </row>
    <row r="122" spans="1:27" x14ac:dyDescent="0.2">
      <c r="A122" s="49"/>
      <c r="E122" s="1"/>
      <c r="H122" s="69">
        <f>SUM(H93:H121)</f>
        <v>565406.54999999993</v>
      </c>
      <c r="I122" s="69"/>
      <c r="J122" s="69">
        <f>SUM(J93:J121)</f>
        <v>112101.2</v>
      </c>
      <c r="K122" s="69"/>
      <c r="L122" s="69">
        <f>SUM(L93:L121)</f>
        <v>304257.27000000008</v>
      </c>
      <c r="M122" s="69"/>
      <c r="N122" s="69">
        <f>SUM(N93:N121)</f>
        <v>431993.65</v>
      </c>
      <c r="S122" s="52"/>
      <c r="T122" s="53"/>
      <c r="U122" s="3"/>
      <c r="W122" s="3"/>
      <c r="X122" s="3"/>
      <c r="AA122" s="2"/>
    </row>
    <row r="123" spans="1:27" x14ac:dyDescent="0.2">
      <c r="A123" s="49"/>
      <c r="E123" s="1"/>
      <c r="S123" s="52"/>
      <c r="T123" s="53"/>
      <c r="U123" s="3"/>
      <c r="W123" s="3"/>
      <c r="X123" s="3"/>
      <c r="AA123" s="2"/>
    </row>
    <row r="124" spans="1:27" x14ac:dyDescent="0.2">
      <c r="A124" s="49"/>
      <c r="E124" s="1"/>
      <c r="S124" s="52"/>
      <c r="T124" s="53"/>
      <c r="U124" s="3"/>
      <c r="W124" s="3"/>
      <c r="X124" s="3"/>
      <c r="AA124" s="2"/>
    </row>
    <row r="125" spans="1:27" x14ac:dyDescent="0.2">
      <c r="A125" s="49"/>
      <c r="E125" s="1"/>
      <c r="S125" s="52"/>
      <c r="T125" s="53"/>
      <c r="U125" s="3"/>
      <c r="W125" s="3"/>
      <c r="X125" s="3"/>
      <c r="AA125" s="2"/>
    </row>
    <row r="126" spans="1:27" x14ac:dyDescent="0.2">
      <c r="A126" s="49"/>
      <c r="E126" s="1"/>
      <c r="S126" s="52"/>
      <c r="T126" s="53"/>
      <c r="U126" s="3"/>
      <c r="W126" s="3"/>
      <c r="X126" s="3"/>
      <c r="AA126" s="2"/>
    </row>
    <row r="127" spans="1:27" x14ac:dyDescent="0.2">
      <c r="A127" s="49"/>
      <c r="E127" s="1"/>
      <c r="S127" s="52"/>
      <c r="T127" s="53"/>
      <c r="U127" s="3"/>
      <c r="W127" s="3"/>
      <c r="X127" s="3"/>
      <c r="AA127" s="2"/>
    </row>
    <row r="128" spans="1:27" x14ac:dyDescent="0.2">
      <c r="A128" s="49"/>
      <c r="E128" s="1"/>
      <c r="S128" s="52"/>
      <c r="T128" s="53"/>
      <c r="U128" s="3"/>
      <c r="W128" s="3"/>
      <c r="X128" s="3"/>
      <c r="AA128" s="2"/>
    </row>
    <row r="129" spans="1:27" x14ac:dyDescent="0.2">
      <c r="A129" s="49"/>
      <c r="E129" s="1"/>
      <c r="S129" s="52"/>
      <c r="T129" s="53"/>
      <c r="U129" s="3"/>
      <c r="W129" s="3"/>
      <c r="X129" s="3"/>
      <c r="AA129" s="2"/>
    </row>
    <row r="130" spans="1:27" x14ac:dyDescent="0.2">
      <c r="A130" s="49"/>
      <c r="E130" s="1"/>
      <c r="S130" s="52"/>
      <c r="T130" s="53"/>
      <c r="U130" s="3"/>
      <c r="W130" s="3"/>
      <c r="X130" s="3"/>
      <c r="AA130" s="2"/>
    </row>
    <row r="131" spans="1:27" x14ac:dyDescent="0.2">
      <c r="A131" s="49"/>
      <c r="E131" s="1"/>
      <c r="S131" s="52"/>
      <c r="T131" s="53"/>
      <c r="U131" s="3"/>
      <c r="W131" s="3"/>
      <c r="X131" s="3"/>
      <c r="AA131" s="2"/>
    </row>
    <row r="132" spans="1:27" x14ac:dyDescent="0.2">
      <c r="A132" s="49"/>
      <c r="E132" s="1"/>
      <c r="S132" s="52"/>
      <c r="T132" s="53"/>
      <c r="U132" s="3"/>
      <c r="W132" s="3"/>
      <c r="X132" s="3"/>
      <c r="AA132" s="2"/>
    </row>
    <row r="133" spans="1:27" x14ac:dyDescent="0.2">
      <c r="A133" s="49"/>
      <c r="E133" s="1"/>
      <c r="S133" s="52"/>
      <c r="T133" s="53"/>
      <c r="U133" s="3"/>
      <c r="W133" s="3"/>
      <c r="X133" s="3"/>
      <c r="AA133" s="2"/>
    </row>
    <row r="134" spans="1:27" x14ac:dyDescent="0.2">
      <c r="A134" s="49"/>
      <c r="E134" s="1"/>
      <c r="S134" s="52"/>
      <c r="T134" s="53"/>
      <c r="U134" s="3"/>
      <c r="W134" s="3"/>
      <c r="X134" s="3"/>
      <c r="AA134" s="2"/>
    </row>
    <row r="135" spans="1:27" x14ac:dyDescent="0.2">
      <c r="A135" s="49"/>
      <c r="E135" s="1"/>
      <c r="S135" s="52"/>
      <c r="T135" s="53"/>
      <c r="U135" s="3"/>
      <c r="W135" s="3"/>
      <c r="X135" s="3"/>
      <c r="AA135" s="2"/>
    </row>
    <row r="136" spans="1:27" x14ac:dyDescent="0.2">
      <c r="A136" s="49"/>
      <c r="E136" s="1"/>
      <c r="S136" s="52"/>
      <c r="T136" s="53"/>
      <c r="U136" s="3"/>
      <c r="W136" s="3"/>
      <c r="X136" s="3"/>
      <c r="AA136" s="2"/>
    </row>
    <row r="137" spans="1:27" x14ac:dyDescent="0.2">
      <c r="A137" s="49"/>
      <c r="E137" s="1"/>
      <c r="S137" s="52"/>
      <c r="T137" s="53"/>
      <c r="U137" s="3"/>
      <c r="W137" s="3"/>
      <c r="X137" s="3"/>
      <c r="AA137" s="2"/>
    </row>
    <row r="138" spans="1:27" x14ac:dyDescent="0.2">
      <c r="A138" s="49"/>
      <c r="E138" s="1"/>
      <c r="S138" s="52"/>
      <c r="T138" s="53"/>
      <c r="U138" s="3"/>
      <c r="W138" s="3"/>
      <c r="X138" s="3"/>
      <c r="AA138" s="2"/>
    </row>
    <row r="139" spans="1:27" x14ac:dyDescent="0.2">
      <c r="A139" s="49"/>
      <c r="E139" s="1"/>
      <c r="S139" s="52"/>
      <c r="T139" s="53"/>
      <c r="U139" s="3"/>
      <c r="W139" s="3"/>
      <c r="X139" s="3"/>
      <c r="AA139" s="2"/>
    </row>
    <row r="140" spans="1:27" x14ac:dyDescent="0.2">
      <c r="A140" s="49"/>
      <c r="E140" s="1"/>
      <c r="S140" s="52"/>
      <c r="T140" s="53"/>
      <c r="U140" s="3"/>
      <c r="W140" s="3"/>
      <c r="X140" s="3"/>
      <c r="AA140" s="2"/>
    </row>
    <row r="141" spans="1:27" x14ac:dyDescent="0.2">
      <c r="A141" s="49"/>
      <c r="E141" s="1"/>
      <c r="S141" s="52"/>
      <c r="T141" s="53"/>
      <c r="U141" s="3"/>
      <c r="W141" s="3"/>
      <c r="X141" s="3"/>
      <c r="AA141" s="2"/>
    </row>
    <row r="142" spans="1:27" x14ac:dyDescent="0.2">
      <c r="A142" s="49"/>
      <c r="E142" s="1"/>
      <c r="S142" s="52"/>
      <c r="T142" s="53"/>
      <c r="U142" s="3"/>
      <c r="W142" s="3"/>
      <c r="X142" s="3"/>
      <c r="AA142" s="2"/>
    </row>
    <row r="143" spans="1:27" x14ac:dyDescent="0.2">
      <c r="A143" s="49"/>
      <c r="E143" s="1"/>
      <c r="S143" s="52"/>
      <c r="T143" s="53"/>
      <c r="U143" s="3"/>
      <c r="W143" s="3"/>
      <c r="X143" s="3"/>
      <c r="AA143" s="2"/>
    </row>
    <row r="144" spans="1:27" x14ac:dyDescent="0.2">
      <c r="A144" s="49"/>
      <c r="E144" s="1"/>
      <c r="S144" s="52"/>
      <c r="T144" s="53"/>
      <c r="U144" s="3"/>
      <c r="W144" s="3"/>
      <c r="X144" s="3"/>
      <c r="AA144" s="2"/>
    </row>
    <row r="145" spans="1:27" x14ac:dyDescent="0.2">
      <c r="A145" s="49"/>
      <c r="E145" s="1"/>
      <c r="S145" s="52"/>
      <c r="T145" s="53"/>
      <c r="U145" s="3"/>
      <c r="W145" s="3"/>
      <c r="X145" s="3"/>
      <c r="AA145" s="2"/>
    </row>
    <row r="146" spans="1:27" x14ac:dyDescent="0.2">
      <c r="A146" s="49"/>
      <c r="E146" s="1"/>
      <c r="S146" s="52"/>
      <c r="T146" s="53"/>
      <c r="U146" s="3"/>
      <c r="W146" s="3"/>
      <c r="X146" s="3"/>
      <c r="AA146" s="2"/>
    </row>
    <row r="147" spans="1:27" x14ac:dyDescent="0.2">
      <c r="A147" s="49"/>
      <c r="E147" s="1"/>
      <c r="S147" s="52"/>
      <c r="T147" s="53"/>
      <c r="U147" s="3"/>
      <c r="W147" s="3"/>
      <c r="X147" s="3"/>
      <c r="AA147" s="2"/>
    </row>
    <row r="148" spans="1:27" x14ac:dyDescent="0.2">
      <c r="A148" s="49"/>
      <c r="E148" s="1"/>
      <c r="S148" s="52"/>
      <c r="T148" s="53"/>
      <c r="U148" s="3"/>
      <c r="W148" s="3"/>
      <c r="X148" s="3"/>
      <c r="AA148" s="2"/>
    </row>
    <row r="149" spans="1:27" x14ac:dyDescent="0.2">
      <c r="A149" s="49"/>
      <c r="E149" s="1"/>
      <c r="S149" s="52"/>
      <c r="T149" s="53"/>
      <c r="U149" s="3"/>
      <c r="W149" s="3"/>
      <c r="X149" s="3"/>
      <c r="AA149" s="2"/>
    </row>
    <row r="150" spans="1:27" x14ac:dyDescent="0.2">
      <c r="A150" s="49"/>
      <c r="E150" s="1"/>
      <c r="S150" s="52"/>
      <c r="T150" s="53"/>
      <c r="U150" s="3"/>
      <c r="W150" s="3"/>
      <c r="X150" s="3"/>
      <c r="AA150" s="2"/>
    </row>
    <row r="151" spans="1:27" x14ac:dyDescent="0.2">
      <c r="A151" s="49"/>
      <c r="E151" s="1"/>
      <c r="S151" s="52"/>
      <c r="T151" s="53"/>
      <c r="U151" s="3"/>
      <c r="W151" s="3"/>
      <c r="X151" s="3"/>
      <c r="AA151" s="2"/>
    </row>
    <row r="152" spans="1:27" x14ac:dyDescent="0.2">
      <c r="A152" s="49"/>
      <c r="E152" s="1"/>
      <c r="S152" s="52"/>
      <c r="T152" s="53"/>
      <c r="U152" s="3"/>
      <c r="W152" s="3"/>
      <c r="X152" s="3"/>
      <c r="AA152" s="2"/>
    </row>
    <row r="153" spans="1:27" x14ac:dyDescent="0.2">
      <c r="A153" s="49"/>
      <c r="E153" s="1"/>
      <c r="S153" s="52"/>
      <c r="T153" s="53"/>
      <c r="U153" s="3"/>
      <c r="W153" s="3"/>
      <c r="X153" s="3"/>
      <c r="AA153" s="2"/>
    </row>
    <row r="154" spans="1:27" x14ac:dyDescent="0.2">
      <c r="A154" s="49"/>
      <c r="E154" s="1"/>
      <c r="S154" s="52"/>
      <c r="T154" s="53"/>
      <c r="U154" s="3"/>
      <c r="W154" s="3"/>
      <c r="X154" s="3"/>
      <c r="AA154" s="2"/>
    </row>
    <row r="155" spans="1:27" x14ac:dyDescent="0.2">
      <c r="A155" s="49"/>
      <c r="E155" s="1"/>
      <c r="S155" s="52"/>
      <c r="T155" s="53"/>
      <c r="U155" s="3"/>
      <c r="W155" s="3"/>
      <c r="X155" s="3"/>
      <c r="AA155" s="2"/>
    </row>
    <row r="156" spans="1:27" x14ac:dyDescent="0.2">
      <c r="A156" s="49"/>
      <c r="E156" s="1"/>
      <c r="S156" s="52"/>
      <c r="T156" s="53"/>
      <c r="U156" s="3"/>
      <c r="W156" s="3"/>
      <c r="X156" s="3"/>
      <c r="AA156" s="2"/>
    </row>
    <row r="157" spans="1:27" x14ac:dyDescent="0.2">
      <c r="A157" s="49"/>
      <c r="E157" s="1"/>
      <c r="S157" s="52"/>
      <c r="T157" s="53"/>
      <c r="U157" s="3"/>
      <c r="W157" s="3"/>
      <c r="X157" s="3"/>
      <c r="AA157" s="2"/>
    </row>
    <row r="158" spans="1:27" x14ac:dyDescent="0.2">
      <c r="A158" s="49"/>
      <c r="E158" s="1"/>
      <c r="S158" s="52"/>
      <c r="T158" s="53"/>
      <c r="U158" s="3"/>
      <c r="W158" s="3"/>
      <c r="X158" s="3"/>
      <c r="AA158" s="2"/>
    </row>
    <row r="159" spans="1:27" x14ac:dyDescent="0.2">
      <c r="A159" s="49"/>
      <c r="E159" s="1"/>
      <c r="S159" s="52"/>
      <c r="T159" s="53"/>
      <c r="U159" s="3"/>
      <c r="W159" s="3"/>
      <c r="X159" s="3"/>
      <c r="AA159" s="2"/>
    </row>
    <row r="160" spans="1:27" x14ac:dyDescent="0.2">
      <c r="A160" s="49"/>
      <c r="E160" s="1"/>
      <c r="S160" s="52"/>
      <c r="T160" s="53"/>
      <c r="U160" s="3"/>
      <c r="W160" s="3"/>
      <c r="X160" s="3"/>
      <c r="AA160" s="2"/>
    </row>
    <row r="161" spans="1:27" x14ac:dyDescent="0.2">
      <c r="A161" s="49"/>
      <c r="E161" s="1"/>
      <c r="S161" s="52"/>
      <c r="T161" s="53"/>
      <c r="U161" s="3"/>
      <c r="W161" s="3"/>
      <c r="X161" s="3"/>
      <c r="AA161" s="2"/>
    </row>
    <row r="162" spans="1:27" x14ac:dyDescent="0.2">
      <c r="A162" s="49"/>
      <c r="E162" s="1"/>
      <c r="S162" s="52"/>
      <c r="T162" s="53"/>
      <c r="U162" s="3"/>
      <c r="W162" s="3"/>
      <c r="X162" s="3"/>
      <c r="AA162" s="2"/>
    </row>
    <row r="163" spans="1:27" x14ac:dyDescent="0.2">
      <c r="A163" s="49"/>
      <c r="E163" s="1"/>
      <c r="S163" s="52"/>
      <c r="T163" s="53"/>
      <c r="U163" s="3"/>
      <c r="W163" s="3"/>
      <c r="X163" s="3"/>
      <c r="AA163" s="2"/>
    </row>
    <row r="164" spans="1:27" x14ac:dyDescent="0.2">
      <c r="A164" s="49"/>
      <c r="E164" s="1"/>
      <c r="S164" s="52"/>
      <c r="T164" s="53"/>
      <c r="U164" s="3"/>
      <c r="W164" s="3"/>
      <c r="X164" s="3"/>
      <c r="AA164" s="2"/>
    </row>
    <row r="165" spans="1:27" x14ac:dyDescent="0.2">
      <c r="A165" s="49"/>
      <c r="E165" s="1"/>
      <c r="S165" s="52"/>
      <c r="T165" s="53"/>
      <c r="U165" s="3"/>
      <c r="W165" s="3"/>
      <c r="X165" s="3"/>
      <c r="AA165" s="2"/>
    </row>
    <row r="166" spans="1:27" x14ac:dyDescent="0.2">
      <c r="A166" s="49"/>
      <c r="E166" s="1"/>
      <c r="S166" s="52"/>
      <c r="T166" s="53"/>
      <c r="U166" s="3"/>
      <c r="W166" s="3"/>
      <c r="X166" s="3"/>
      <c r="AA166" s="2"/>
    </row>
    <row r="167" spans="1:27" x14ac:dyDescent="0.2">
      <c r="A167" s="49"/>
      <c r="E167" s="1"/>
      <c r="S167" s="52"/>
      <c r="T167" s="53"/>
      <c r="U167" s="3"/>
      <c r="W167" s="3"/>
      <c r="X167" s="3"/>
      <c r="AA167" s="2"/>
    </row>
    <row r="168" spans="1:27" x14ac:dyDescent="0.2">
      <c r="A168" s="49"/>
      <c r="E168" s="1"/>
      <c r="S168" s="52"/>
      <c r="T168" s="53"/>
      <c r="U168" s="3"/>
      <c r="W168" s="3"/>
      <c r="X168" s="3"/>
      <c r="AA168" s="2"/>
    </row>
    <row r="169" spans="1:27" x14ac:dyDescent="0.2">
      <c r="A169" s="49"/>
      <c r="E169" s="1"/>
      <c r="S169" s="52"/>
      <c r="T169" s="53"/>
      <c r="U169" s="3"/>
      <c r="W169" s="3"/>
      <c r="X169" s="3"/>
      <c r="AA169" s="2"/>
    </row>
    <row r="170" spans="1:27" x14ac:dyDescent="0.2">
      <c r="A170" s="49"/>
      <c r="E170" s="1"/>
      <c r="S170" s="52"/>
      <c r="T170" s="53"/>
      <c r="U170" s="3"/>
      <c r="W170" s="3"/>
      <c r="X170" s="3"/>
      <c r="AA170" s="2"/>
    </row>
    <row r="171" spans="1:27" x14ac:dyDescent="0.2">
      <c r="A171" s="49"/>
      <c r="E171" s="1"/>
      <c r="S171" s="52"/>
      <c r="T171" s="53"/>
      <c r="U171" s="3"/>
      <c r="W171" s="3"/>
      <c r="X171" s="3"/>
      <c r="AA171" s="2"/>
    </row>
    <row r="172" spans="1:27" x14ac:dyDescent="0.2">
      <c r="A172" s="49"/>
      <c r="E172" s="1"/>
      <c r="S172" s="52"/>
      <c r="T172" s="53"/>
      <c r="U172" s="3"/>
      <c r="W172" s="3"/>
      <c r="X172" s="3"/>
      <c r="AA172" s="2"/>
    </row>
    <row r="173" spans="1:27" x14ac:dyDescent="0.2">
      <c r="A173" s="49"/>
      <c r="E173" s="1"/>
      <c r="S173" s="52"/>
      <c r="T173" s="53"/>
      <c r="U173" s="3"/>
      <c r="W173" s="3"/>
      <c r="X173" s="3"/>
      <c r="AA173" s="2"/>
    </row>
    <row r="174" spans="1:27" x14ac:dyDescent="0.2">
      <c r="A174" s="49"/>
      <c r="E174" s="1"/>
      <c r="S174" s="52"/>
      <c r="T174" s="53"/>
      <c r="U174" s="3"/>
      <c r="W174" s="3"/>
      <c r="X174" s="3"/>
      <c r="AA174" s="2"/>
    </row>
    <row r="175" spans="1:27" x14ac:dyDescent="0.2">
      <c r="A175" s="49"/>
      <c r="E175" s="1"/>
      <c r="S175" s="52"/>
      <c r="T175" s="53"/>
      <c r="U175" s="3"/>
      <c r="W175" s="3"/>
      <c r="X175" s="3"/>
      <c r="AA175" s="2"/>
    </row>
    <row r="176" spans="1:27" x14ac:dyDescent="0.2">
      <c r="A176" s="49"/>
      <c r="E176" s="1"/>
      <c r="S176" s="52"/>
      <c r="T176" s="53"/>
      <c r="U176" s="3"/>
      <c r="W176" s="3"/>
      <c r="X176" s="3"/>
      <c r="AA176" s="2"/>
    </row>
    <row r="177" spans="1:27" x14ac:dyDescent="0.2">
      <c r="A177" s="49"/>
      <c r="E177" s="1"/>
      <c r="S177" s="52"/>
      <c r="T177" s="53"/>
      <c r="U177" s="3"/>
      <c r="W177" s="3"/>
      <c r="X177" s="3"/>
      <c r="AA177" s="2"/>
    </row>
    <row r="178" spans="1:27" x14ac:dyDescent="0.2">
      <c r="A178" s="49"/>
      <c r="E178" s="1"/>
      <c r="S178" s="52"/>
      <c r="T178" s="53"/>
      <c r="U178" s="3"/>
      <c r="W178" s="3"/>
      <c r="X178" s="3"/>
      <c r="AA178" s="2"/>
    </row>
    <row r="179" spans="1:27" x14ac:dyDescent="0.2">
      <c r="A179" s="49"/>
      <c r="E179" s="1"/>
      <c r="S179" s="52"/>
      <c r="T179" s="53"/>
      <c r="U179" s="3"/>
      <c r="W179" s="3"/>
      <c r="X179" s="3"/>
      <c r="AA179" s="2"/>
    </row>
    <row r="180" spans="1:27" x14ac:dyDescent="0.2">
      <c r="A180" s="49"/>
      <c r="E180" s="1"/>
      <c r="S180" s="52"/>
      <c r="T180" s="53"/>
      <c r="U180" s="3"/>
      <c r="W180" s="3"/>
      <c r="X180" s="3"/>
      <c r="AA180" s="2"/>
    </row>
    <row r="181" spans="1:27" x14ac:dyDescent="0.2">
      <c r="A181" s="49"/>
      <c r="E181" s="1"/>
      <c r="S181" s="52"/>
      <c r="T181" s="53"/>
      <c r="U181" s="3"/>
      <c r="W181" s="3"/>
      <c r="X181" s="3"/>
      <c r="AA181" s="2"/>
    </row>
    <row r="182" spans="1:27" x14ac:dyDescent="0.2">
      <c r="A182" s="49"/>
      <c r="E182" s="1"/>
      <c r="S182" s="52"/>
      <c r="T182" s="53"/>
      <c r="U182" s="3"/>
      <c r="W182" s="3"/>
      <c r="X182" s="3"/>
      <c r="AA182" s="2"/>
    </row>
    <row r="183" spans="1:27" x14ac:dyDescent="0.2">
      <c r="A183" s="49"/>
      <c r="E183" s="1"/>
      <c r="S183" s="52"/>
      <c r="T183" s="53"/>
      <c r="U183" s="3"/>
      <c r="W183" s="3"/>
      <c r="X183" s="3"/>
      <c r="AA183" s="2"/>
    </row>
    <row r="184" spans="1:27" x14ac:dyDescent="0.2">
      <c r="A184" s="49"/>
      <c r="E184" s="1"/>
      <c r="S184" s="52"/>
      <c r="T184" s="53"/>
      <c r="U184" s="3"/>
      <c r="W184" s="3"/>
      <c r="X184" s="3"/>
      <c r="AA184" s="2"/>
    </row>
    <row r="185" spans="1:27" x14ac:dyDescent="0.2">
      <c r="A185" s="49"/>
      <c r="E185" s="1"/>
      <c r="S185" s="52"/>
      <c r="T185" s="53"/>
      <c r="U185" s="3"/>
      <c r="W185" s="3"/>
      <c r="X185" s="3"/>
      <c r="AA185" s="2"/>
    </row>
    <row r="186" spans="1:27" x14ac:dyDescent="0.2">
      <c r="A186" s="49"/>
      <c r="E186" s="1"/>
      <c r="S186" s="52"/>
      <c r="T186" s="53"/>
      <c r="U186" s="3"/>
      <c r="W186" s="3"/>
      <c r="X186" s="3"/>
      <c r="AA186" s="2"/>
    </row>
    <row r="187" spans="1:27" x14ac:dyDescent="0.2">
      <c r="A187" s="49"/>
      <c r="E187" s="1"/>
      <c r="S187" s="52"/>
      <c r="T187" s="53"/>
      <c r="U187" s="3"/>
      <c r="W187" s="3"/>
      <c r="X187" s="3"/>
      <c r="AA187" s="2"/>
    </row>
    <row r="188" spans="1:27" x14ac:dyDescent="0.2">
      <c r="A188" s="49"/>
      <c r="E188" s="1"/>
      <c r="S188" s="52"/>
      <c r="T188" s="53"/>
      <c r="U188" s="3"/>
      <c r="W188" s="3"/>
      <c r="X188" s="3"/>
      <c r="AA188" s="2"/>
    </row>
    <row r="189" spans="1:27" x14ac:dyDescent="0.2">
      <c r="A189" s="49"/>
      <c r="E189" s="1"/>
      <c r="S189" s="52"/>
      <c r="T189" s="53"/>
      <c r="U189" s="3"/>
      <c r="W189" s="3"/>
      <c r="X189" s="3"/>
      <c r="AA189" s="2"/>
    </row>
    <row r="190" spans="1:27" x14ac:dyDescent="0.2">
      <c r="A190" s="49"/>
      <c r="E190" s="1"/>
      <c r="S190" s="52"/>
      <c r="T190" s="53"/>
      <c r="U190" s="3"/>
      <c r="W190" s="3"/>
      <c r="X190" s="3"/>
      <c r="AA190" s="2"/>
    </row>
    <row r="191" spans="1:27" x14ac:dyDescent="0.2">
      <c r="A191" s="49"/>
      <c r="E191" s="1"/>
      <c r="S191" s="52"/>
      <c r="T191" s="53"/>
      <c r="U191" s="3"/>
      <c r="W191" s="3"/>
      <c r="X191" s="3"/>
      <c r="AA191" s="2"/>
    </row>
    <row r="192" spans="1:27" x14ac:dyDescent="0.2">
      <c r="A192" s="49"/>
      <c r="E192" s="1"/>
      <c r="S192" s="52"/>
      <c r="T192" s="53"/>
      <c r="U192" s="3"/>
      <c r="W192" s="3"/>
      <c r="X192" s="3"/>
      <c r="AA192" s="2"/>
    </row>
    <row r="193" spans="1:27" x14ac:dyDescent="0.2">
      <c r="A193" s="49"/>
      <c r="E193" s="1"/>
      <c r="S193" s="52"/>
      <c r="T193" s="53"/>
      <c r="U193" s="3"/>
      <c r="W193" s="3"/>
      <c r="X193" s="3"/>
      <c r="AA193" s="2"/>
    </row>
    <row r="194" spans="1:27" x14ac:dyDescent="0.2">
      <c r="A194" s="49"/>
      <c r="E194" s="1"/>
      <c r="S194" s="52"/>
      <c r="T194" s="53"/>
      <c r="U194" s="3"/>
      <c r="W194" s="3"/>
      <c r="X194" s="3"/>
      <c r="AA194" s="2"/>
    </row>
    <row r="195" spans="1:27" x14ac:dyDescent="0.2">
      <c r="A195" s="49"/>
      <c r="E195" s="1"/>
      <c r="S195" s="52"/>
      <c r="T195" s="53"/>
      <c r="U195" s="3"/>
      <c r="W195" s="3"/>
      <c r="X195" s="3"/>
      <c r="AA195" s="2"/>
    </row>
    <row r="196" spans="1:27" x14ac:dyDescent="0.2">
      <c r="A196" s="49"/>
      <c r="E196" s="1"/>
      <c r="S196" s="52"/>
      <c r="T196" s="53"/>
      <c r="U196" s="3"/>
      <c r="W196" s="3"/>
      <c r="X196" s="3"/>
      <c r="AA196" s="2"/>
    </row>
    <row r="197" spans="1:27" x14ac:dyDescent="0.2">
      <c r="A197" s="49"/>
      <c r="E197" s="1"/>
      <c r="S197" s="52"/>
      <c r="T197" s="53"/>
      <c r="U197" s="3"/>
      <c r="W197" s="3"/>
      <c r="X197" s="3"/>
      <c r="AA197" s="2"/>
    </row>
    <row r="198" spans="1:27" x14ac:dyDescent="0.2">
      <c r="A198" s="49"/>
      <c r="E198" s="1"/>
      <c r="S198" s="52"/>
      <c r="T198" s="53"/>
      <c r="U198" s="3"/>
      <c r="W198" s="3"/>
      <c r="X198" s="3"/>
      <c r="AA198" s="2"/>
    </row>
    <row r="199" spans="1:27" x14ac:dyDescent="0.2">
      <c r="A199" s="49"/>
      <c r="E199" s="1"/>
      <c r="S199" s="52"/>
      <c r="T199" s="53"/>
      <c r="U199" s="3"/>
      <c r="W199" s="3"/>
      <c r="X199" s="3"/>
      <c r="AA199" s="2"/>
    </row>
    <row r="200" spans="1:27" x14ac:dyDescent="0.2">
      <c r="A200" s="49"/>
      <c r="E200" s="1"/>
      <c r="S200" s="52"/>
      <c r="T200" s="53"/>
      <c r="U200" s="3"/>
      <c r="W200" s="3"/>
      <c r="X200" s="3"/>
      <c r="AA200" s="2"/>
    </row>
    <row r="201" spans="1:27" x14ac:dyDescent="0.2">
      <c r="A201" s="49"/>
      <c r="E201" s="1"/>
      <c r="S201" s="52"/>
      <c r="T201" s="53"/>
      <c r="U201" s="3"/>
      <c r="W201" s="3"/>
      <c r="X201" s="3"/>
      <c r="AA201" s="2"/>
    </row>
    <row r="202" spans="1:27" x14ac:dyDescent="0.2">
      <c r="A202" s="49"/>
      <c r="E202" s="1"/>
      <c r="S202" s="52"/>
      <c r="T202" s="53"/>
      <c r="U202" s="3"/>
      <c r="W202" s="3"/>
      <c r="X202" s="3"/>
      <c r="AA202" s="2"/>
    </row>
    <row r="203" spans="1:27" x14ac:dyDescent="0.2">
      <c r="A203" s="49"/>
      <c r="E203" s="1"/>
      <c r="S203" s="52"/>
      <c r="T203" s="53"/>
      <c r="U203" s="3"/>
      <c r="W203" s="3"/>
      <c r="X203" s="3"/>
      <c r="AA203" s="2"/>
    </row>
    <row r="204" spans="1:27" x14ac:dyDescent="0.2">
      <c r="A204" s="49"/>
      <c r="E204" s="1"/>
      <c r="S204" s="52"/>
      <c r="T204" s="53"/>
      <c r="U204" s="3"/>
      <c r="W204" s="3"/>
      <c r="X204" s="3"/>
      <c r="AA204" s="2"/>
    </row>
    <row r="205" spans="1:27" x14ac:dyDescent="0.2">
      <c r="A205" s="49"/>
      <c r="E205" s="1"/>
      <c r="S205" s="52"/>
      <c r="T205" s="53"/>
      <c r="U205" s="3"/>
      <c r="W205" s="3"/>
      <c r="X205" s="3"/>
      <c r="AA205" s="2"/>
    </row>
    <row r="206" spans="1:27" x14ac:dyDescent="0.2">
      <c r="A206" s="49"/>
      <c r="E206" s="1"/>
      <c r="S206" s="52"/>
      <c r="T206" s="53"/>
      <c r="U206" s="3"/>
      <c r="W206" s="3"/>
      <c r="X206" s="3"/>
      <c r="AA206" s="2"/>
    </row>
    <row r="207" spans="1:27" x14ac:dyDescent="0.2">
      <c r="A207" s="49"/>
      <c r="E207" s="1"/>
      <c r="S207" s="52"/>
      <c r="T207" s="53"/>
      <c r="U207" s="3"/>
      <c r="W207" s="3"/>
      <c r="X207" s="3"/>
      <c r="AA207" s="2"/>
    </row>
    <row r="208" spans="1:27" x14ac:dyDescent="0.2">
      <c r="A208" s="49"/>
      <c r="E208" s="1"/>
      <c r="S208" s="52"/>
      <c r="T208" s="53"/>
      <c r="U208" s="3"/>
      <c r="W208" s="3"/>
      <c r="X208" s="3"/>
      <c r="AA208" s="2"/>
    </row>
    <row r="209" spans="1:27" x14ac:dyDescent="0.2">
      <c r="A209" s="49"/>
      <c r="E209" s="1"/>
      <c r="S209" s="52"/>
      <c r="T209" s="53"/>
      <c r="U209" s="3"/>
      <c r="W209" s="3"/>
      <c r="X209" s="3"/>
      <c r="AA209" s="2"/>
    </row>
    <row r="210" spans="1:27" x14ac:dyDescent="0.2">
      <c r="A210" s="49"/>
      <c r="E210" s="1"/>
      <c r="S210" s="52"/>
      <c r="T210" s="53"/>
      <c r="U210" s="3"/>
      <c r="W210" s="3"/>
      <c r="X210" s="3"/>
      <c r="AA210" s="2"/>
    </row>
    <row r="211" spans="1:27" x14ac:dyDescent="0.2">
      <c r="A211" s="49"/>
      <c r="E211" s="1"/>
      <c r="S211" s="52"/>
      <c r="T211" s="53"/>
      <c r="U211" s="3"/>
      <c r="W211" s="3"/>
      <c r="X211" s="3"/>
      <c r="AA211" s="2"/>
    </row>
    <row r="212" spans="1:27" x14ac:dyDescent="0.2">
      <c r="A212" s="49"/>
      <c r="E212" s="1"/>
      <c r="S212" s="52"/>
      <c r="T212" s="53"/>
      <c r="U212" s="3"/>
      <c r="W212" s="3"/>
      <c r="X212" s="3"/>
      <c r="AA212" s="2"/>
    </row>
    <row r="213" spans="1:27" x14ac:dyDescent="0.2">
      <c r="A213" s="49"/>
      <c r="E213" s="1"/>
      <c r="S213" s="52"/>
      <c r="T213" s="53"/>
      <c r="U213" s="3"/>
      <c r="W213" s="3"/>
      <c r="X213" s="3"/>
      <c r="AA213" s="2"/>
    </row>
    <row r="214" spans="1:27" x14ac:dyDescent="0.2">
      <c r="A214" s="49"/>
      <c r="E214" s="1"/>
      <c r="S214" s="52"/>
      <c r="T214" s="53"/>
      <c r="U214" s="3"/>
      <c r="W214" s="3"/>
      <c r="X214" s="3"/>
      <c r="AA214" s="2"/>
    </row>
    <row r="215" spans="1:27" x14ac:dyDescent="0.2">
      <c r="A215" s="49"/>
      <c r="E215" s="1"/>
      <c r="S215" s="52"/>
      <c r="T215" s="53"/>
      <c r="U215" s="3"/>
      <c r="W215" s="3"/>
      <c r="X215" s="3"/>
      <c r="AA215" s="2"/>
    </row>
    <row r="216" spans="1:27" x14ac:dyDescent="0.2">
      <c r="A216" s="49"/>
      <c r="E216" s="1"/>
      <c r="S216" s="52"/>
      <c r="T216" s="53"/>
      <c r="U216" s="3"/>
      <c r="W216" s="3"/>
      <c r="X216" s="3"/>
      <c r="AA216" s="2"/>
    </row>
    <row r="217" spans="1:27" x14ac:dyDescent="0.2">
      <c r="A217" s="49"/>
      <c r="E217" s="1"/>
      <c r="S217" s="52"/>
      <c r="T217" s="53"/>
      <c r="U217" s="3"/>
      <c r="W217" s="3"/>
      <c r="X217" s="3"/>
      <c r="AA217" s="2"/>
    </row>
    <row r="218" spans="1:27" x14ac:dyDescent="0.2">
      <c r="A218" s="49"/>
      <c r="E218" s="1"/>
      <c r="S218" s="52"/>
      <c r="T218" s="53"/>
      <c r="U218" s="3"/>
      <c r="W218" s="3"/>
      <c r="X218" s="3"/>
      <c r="AA218" s="2"/>
    </row>
    <row r="219" spans="1:27" x14ac:dyDescent="0.2">
      <c r="A219" s="49"/>
      <c r="E219" s="1"/>
      <c r="S219" s="52"/>
      <c r="T219" s="53"/>
      <c r="U219" s="3"/>
      <c r="W219" s="3"/>
      <c r="X219" s="3"/>
      <c r="AA219" s="2"/>
    </row>
    <row r="220" spans="1:27" x14ac:dyDescent="0.2">
      <c r="A220" s="49"/>
      <c r="E220" s="1"/>
      <c r="S220" s="52"/>
      <c r="T220" s="53"/>
      <c r="U220" s="3"/>
      <c r="W220" s="3"/>
      <c r="X220" s="3"/>
      <c r="AA220" s="2"/>
    </row>
    <row r="221" spans="1:27" x14ac:dyDescent="0.2">
      <c r="A221" s="49"/>
      <c r="E221" s="1"/>
      <c r="S221" s="52"/>
      <c r="T221" s="53"/>
      <c r="U221" s="3"/>
      <c r="W221" s="3"/>
      <c r="X221" s="3"/>
      <c r="AA221" s="2"/>
    </row>
    <row r="222" spans="1:27" x14ac:dyDescent="0.2">
      <c r="A222" s="49"/>
      <c r="E222" s="1"/>
      <c r="S222" s="52"/>
      <c r="T222" s="53"/>
      <c r="U222" s="3"/>
      <c r="W222" s="3"/>
      <c r="X222" s="3"/>
      <c r="AA222" s="2"/>
    </row>
    <row r="223" spans="1:27" x14ac:dyDescent="0.2">
      <c r="A223" s="49"/>
      <c r="E223" s="1"/>
      <c r="S223" s="52"/>
      <c r="T223" s="53"/>
      <c r="U223" s="3"/>
      <c r="W223" s="3"/>
      <c r="X223" s="3"/>
      <c r="AA223" s="2"/>
    </row>
    <row r="224" spans="1:27" x14ac:dyDescent="0.2">
      <c r="A224" s="49"/>
      <c r="E224" s="1"/>
      <c r="S224" s="52"/>
      <c r="T224" s="53"/>
      <c r="U224" s="3"/>
      <c r="W224" s="3"/>
      <c r="X224" s="3"/>
      <c r="AA224" s="2"/>
    </row>
    <row r="225" spans="1:27" x14ac:dyDescent="0.2">
      <c r="A225" s="49"/>
      <c r="E225" s="1"/>
      <c r="S225" s="52"/>
      <c r="T225" s="53"/>
      <c r="U225" s="3"/>
      <c r="W225" s="3"/>
      <c r="X225" s="3"/>
      <c r="AA225" s="2"/>
    </row>
    <row r="226" spans="1:27" x14ac:dyDescent="0.2">
      <c r="A226" s="49"/>
      <c r="E226" s="1"/>
      <c r="S226" s="52"/>
      <c r="T226" s="53"/>
      <c r="U226" s="3"/>
      <c r="W226" s="3"/>
      <c r="X226" s="3"/>
      <c r="AA226" s="2"/>
    </row>
    <row r="227" spans="1:27" x14ac:dyDescent="0.2">
      <c r="A227" s="49"/>
      <c r="E227" s="1"/>
      <c r="S227" s="52"/>
      <c r="T227" s="53"/>
      <c r="U227" s="3"/>
      <c r="W227" s="3"/>
      <c r="X227" s="3"/>
      <c r="AA227" s="2"/>
    </row>
    <row r="228" spans="1:27" x14ac:dyDescent="0.2">
      <c r="A228" s="49"/>
      <c r="E228" s="1"/>
      <c r="S228" s="52"/>
      <c r="T228" s="53"/>
      <c r="U228" s="3"/>
      <c r="W228" s="3"/>
      <c r="X228" s="3"/>
      <c r="AA228" s="2"/>
    </row>
    <row r="229" spans="1:27" x14ac:dyDescent="0.2">
      <c r="A229" s="49"/>
      <c r="E229" s="1"/>
      <c r="S229" s="52"/>
      <c r="T229" s="53"/>
      <c r="U229" s="3"/>
      <c r="W229" s="3"/>
      <c r="X229" s="3"/>
      <c r="AA229" s="2"/>
    </row>
    <row r="230" spans="1:27" x14ac:dyDescent="0.2">
      <c r="A230" s="49"/>
      <c r="E230" s="1"/>
      <c r="S230" s="52"/>
      <c r="T230" s="53"/>
      <c r="U230" s="3"/>
      <c r="W230" s="3"/>
      <c r="X230" s="3"/>
      <c r="AA230" s="2"/>
    </row>
    <row r="231" spans="1:27" x14ac:dyDescent="0.2">
      <c r="A231" s="49"/>
      <c r="E231" s="1"/>
      <c r="S231" s="52"/>
      <c r="T231" s="53"/>
      <c r="U231" s="3"/>
      <c r="W231" s="3"/>
      <c r="X231" s="3"/>
      <c r="AA231" s="2"/>
    </row>
    <row r="232" spans="1:27" x14ac:dyDescent="0.2">
      <c r="A232" s="49"/>
      <c r="E232" s="1"/>
      <c r="S232" s="52"/>
      <c r="T232" s="53"/>
      <c r="U232" s="3"/>
      <c r="W232" s="3"/>
      <c r="X232" s="3"/>
      <c r="AA232" s="2"/>
    </row>
    <row r="233" spans="1:27" x14ac:dyDescent="0.2">
      <c r="A233" s="49"/>
      <c r="E233" s="1"/>
      <c r="S233" s="52"/>
      <c r="T233" s="53"/>
      <c r="U233" s="3"/>
      <c r="W233" s="3"/>
      <c r="X233" s="3"/>
      <c r="AA233" s="2"/>
    </row>
    <row r="234" spans="1:27" x14ac:dyDescent="0.2">
      <c r="A234" s="49"/>
      <c r="E234" s="1"/>
      <c r="S234" s="52"/>
      <c r="T234" s="53"/>
      <c r="U234" s="3"/>
      <c r="W234" s="3"/>
      <c r="X234" s="3"/>
      <c r="AA234" s="2"/>
    </row>
    <row r="235" spans="1:27" x14ac:dyDescent="0.2">
      <c r="A235" s="49"/>
      <c r="E235" s="1"/>
      <c r="S235" s="52"/>
      <c r="T235" s="53"/>
      <c r="U235" s="3"/>
      <c r="W235" s="3"/>
      <c r="X235" s="3"/>
      <c r="AA235" s="2"/>
    </row>
    <row r="236" spans="1:27" x14ac:dyDescent="0.2">
      <c r="A236" s="49"/>
      <c r="E236" s="1"/>
      <c r="S236" s="52"/>
      <c r="T236" s="53"/>
      <c r="U236" s="3"/>
      <c r="W236" s="3"/>
      <c r="X236" s="3"/>
      <c r="AA236" s="2"/>
    </row>
    <row r="237" spans="1:27" x14ac:dyDescent="0.2">
      <c r="A237" s="49"/>
      <c r="E237" s="1"/>
      <c r="S237" s="52"/>
      <c r="T237" s="53"/>
      <c r="U237" s="3"/>
      <c r="W237" s="3"/>
      <c r="X237" s="3"/>
      <c r="AA237" s="2"/>
    </row>
    <row r="238" spans="1:27" x14ac:dyDescent="0.2">
      <c r="A238" s="49"/>
      <c r="E238" s="1"/>
      <c r="S238" s="52"/>
      <c r="T238" s="53"/>
      <c r="U238" s="3"/>
      <c r="W238" s="3"/>
      <c r="X238" s="3"/>
      <c r="AA238" s="2"/>
    </row>
    <row r="239" spans="1:27" x14ac:dyDescent="0.2">
      <c r="A239" s="49"/>
      <c r="E239" s="1"/>
      <c r="S239" s="52"/>
      <c r="T239" s="53"/>
      <c r="U239" s="3"/>
      <c r="W239" s="3"/>
      <c r="X239" s="3"/>
      <c r="AA239" s="2"/>
    </row>
    <row r="240" spans="1:27" x14ac:dyDescent="0.2">
      <c r="A240" s="49"/>
      <c r="E240" s="1"/>
      <c r="S240" s="52"/>
      <c r="T240" s="53"/>
      <c r="U240" s="3"/>
      <c r="W240" s="3"/>
      <c r="X240" s="3"/>
      <c r="AA240" s="2"/>
    </row>
    <row r="241" spans="1:27" x14ac:dyDescent="0.2">
      <c r="A241" s="49"/>
      <c r="E241" s="1"/>
      <c r="S241" s="52"/>
      <c r="T241" s="53"/>
      <c r="U241" s="3"/>
      <c r="W241" s="3"/>
      <c r="X241" s="3"/>
      <c r="AA241" s="2"/>
    </row>
    <row r="242" spans="1:27" x14ac:dyDescent="0.2">
      <c r="A242" s="49"/>
      <c r="E242" s="1"/>
      <c r="S242" s="52"/>
      <c r="T242" s="53"/>
      <c r="U242" s="3"/>
      <c r="W242" s="3"/>
      <c r="X242" s="3"/>
      <c r="AA242" s="2"/>
    </row>
    <row r="243" spans="1:27" x14ac:dyDescent="0.2">
      <c r="A243" s="49"/>
      <c r="E243" s="1"/>
      <c r="S243" s="52"/>
      <c r="T243" s="53"/>
      <c r="U243" s="3"/>
      <c r="W243" s="3"/>
      <c r="X243" s="3"/>
      <c r="AA243" s="2"/>
    </row>
    <row r="244" spans="1:27" x14ac:dyDescent="0.2">
      <c r="A244" s="49"/>
      <c r="E244" s="1"/>
      <c r="S244" s="52"/>
      <c r="T244" s="53"/>
      <c r="U244" s="3"/>
      <c r="W244" s="3"/>
      <c r="X244" s="3"/>
      <c r="AA244" s="2"/>
    </row>
    <row r="245" spans="1:27" x14ac:dyDescent="0.2">
      <c r="A245" s="49"/>
      <c r="E245" s="1"/>
      <c r="S245" s="52"/>
      <c r="T245" s="53"/>
      <c r="U245" s="3"/>
      <c r="W245" s="3"/>
      <c r="X245" s="3"/>
      <c r="AA245" s="2"/>
    </row>
    <row r="246" spans="1:27" x14ac:dyDescent="0.2">
      <c r="A246" s="49"/>
      <c r="E246" s="1"/>
      <c r="S246" s="52"/>
      <c r="T246" s="53"/>
      <c r="U246" s="3"/>
      <c r="W246" s="3"/>
      <c r="X246" s="3"/>
      <c r="AA246" s="2"/>
    </row>
    <row r="247" spans="1:27" x14ac:dyDescent="0.2">
      <c r="A247" s="49"/>
      <c r="E247" s="1"/>
      <c r="S247" s="52"/>
      <c r="T247" s="53"/>
      <c r="U247" s="3"/>
      <c r="W247" s="3"/>
      <c r="X247" s="3"/>
      <c r="AA247" s="2"/>
    </row>
    <row r="248" spans="1:27" x14ac:dyDescent="0.2">
      <c r="A248" s="49"/>
      <c r="E248" s="1"/>
      <c r="S248" s="52"/>
      <c r="T248" s="53"/>
      <c r="U248" s="3"/>
      <c r="W248" s="3"/>
      <c r="X248" s="3"/>
      <c r="AA248" s="2"/>
    </row>
    <row r="249" spans="1:27" x14ac:dyDescent="0.2">
      <c r="A249" s="49"/>
      <c r="E249" s="1"/>
      <c r="S249" s="52"/>
      <c r="T249" s="53"/>
      <c r="U249" s="3"/>
      <c r="W249" s="3"/>
      <c r="X249" s="3"/>
      <c r="AA249" s="2"/>
    </row>
    <row r="250" spans="1:27" x14ac:dyDescent="0.2">
      <c r="A250" s="49"/>
      <c r="E250" s="1"/>
      <c r="S250" s="52"/>
      <c r="T250" s="53"/>
      <c r="U250" s="3"/>
      <c r="W250" s="3"/>
      <c r="X250" s="3"/>
      <c r="AA250" s="2"/>
    </row>
    <row r="251" spans="1:27" x14ac:dyDescent="0.2">
      <c r="A251" s="49"/>
      <c r="E251" s="1"/>
      <c r="S251" s="52"/>
      <c r="T251" s="53"/>
      <c r="U251" s="3"/>
      <c r="W251" s="3"/>
      <c r="X251" s="3"/>
      <c r="AA251" s="2"/>
    </row>
    <row r="252" spans="1:27" x14ac:dyDescent="0.2">
      <c r="A252" s="49"/>
      <c r="E252" s="1"/>
      <c r="S252" s="52"/>
      <c r="T252" s="53"/>
      <c r="U252" s="3"/>
      <c r="W252" s="3"/>
      <c r="X252" s="3"/>
      <c r="AA252" s="2"/>
    </row>
    <row r="253" spans="1:27" x14ac:dyDescent="0.2">
      <c r="A253" s="49"/>
      <c r="E253" s="1"/>
      <c r="S253" s="52"/>
      <c r="T253" s="53"/>
      <c r="U253" s="3"/>
      <c r="W253" s="3"/>
      <c r="X253" s="3"/>
      <c r="AA253" s="2"/>
    </row>
    <row r="254" spans="1:27" x14ac:dyDescent="0.2">
      <c r="A254" s="49"/>
      <c r="E254" s="1"/>
      <c r="S254" s="52"/>
      <c r="T254" s="53"/>
      <c r="U254" s="3"/>
      <c r="W254" s="3"/>
      <c r="X254" s="3"/>
      <c r="AA254" s="2"/>
    </row>
    <row r="255" spans="1:27" x14ac:dyDescent="0.2">
      <c r="A255" s="49"/>
      <c r="E255" s="1"/>
      <c r="S255" s="52"/>
      <c r="T255" s="53"/>
      <c r="U255" s="3"/>
      <c r="W255" s="3"/>
      <c r="X255" s="3"/>
      <c r="AA255" s="2"/>
    </row>
    <row r="256" spans="1:27" x14ac:dyDescent="0.2">
      <c r="S256" s="52"/>
      <c r="T256" s="53"/>
      <c r="U256" s="3"/>
      <c r="W256" s="3"/>
      <c r="X256" s="3"/>
      <c r="AA256" s="2"/>
    </row>
    <row r="257" spans="19:27" x14ac:dyDescent="0.2">
      <c r="S257" s="52"/>
      <c r="T257" s="53"/>
      <c r="U257" s="3"/>
      <c r="W257" s="3"/>
      <c r="X257" s="3"/>
      <c r="AA257" s="2"/>
    </row>
    <row r="258" spans="19:27" x14ac:dyDescent="0.2">
      <c r="S258" s="52"/>
      <c r="T258" s="53"/>
      <c r="U258" s="3"/>
      <c r="W258" s="3"/>
      <c r="X258" s="3"/>
      <c r="AA258" s="2"/>
    </row>
    <row r="259" spans="19:27" x14ac:dyDescent="0.2">
      <c r="S259" s="52"/>
      <c r="T259" s="53"/>
      <c r="U259" s="3"/>
      <c r="W259" s="3"/>
      <c r="X259" s="3"/>
      <c r="AA259" s="2"/>
    </row>
    <row r="260" spans="19:27" x14ac:dyDescent="0.2">
      <c r="S260" s="52"/>
      <c r="T260" s="53"/>
      <c r="U260" s="3"/>
      <c r="W260" s="3"/>
      <c r="X260" s="3"/>
      <c r="AA260" s="2"/>
    </row>
    <row r="261" spans="19:27" x14ac:dyDescent="0.2">
      <c r="S261" s="52"/>
      <c r="T261" s="53"/>
      <c r="U261" s="3"/>
      <c r="W261" s="3"/>
      <c r="X261" s="3"/>
      <c r="AA261" s="2"/>
    </row>
    <row r="262" spans="19:27" x14ac:dyDescent="0.2">
      <c r="S262" s="52"/>
      <c r="T262" s="53"/>
      <c r="U262" s="3"/>
      <c r="W262" s="3"/>
      <c r="X262" s="3"/>
      <c r="AA262" s="2"/>
    </row>
    <row r="263" spans="19:27" x14ac:dyDescent="0.2">
      <c r="S263" s="52"/>
      <c r="T263" s="53"/>
      <c r="U263" s="3"/>
      <c r="W263" s="3"/>
      <c r="X263" s="3"/>
      <c r="AA263" s="2"/>
    </row>
    <row r="264" spans="19:27" x14ac:dyDescent="0.2">
      <c r="S264" s="52"/>
      <c r="T264" s="53"/>
      <c r="U264" s="3"/>
      <c r="W264" s="3"/>
      <c r="X264" s="3"/>
      <c r="AA264" s="2"/>
    </row>
    <row r="265" spans="19:27" x14ac:dyDescent="0.2">
      <c r="S265" s="52"/>
      <c r="T265" s="53"/>
      <c r="U265" s="3"/>
      <c r="W265" s="3"/>
      <c r="X265" s="3"/>
      <c r="AA265" s="2"/>
    </row>
    <row r="266" spans="19:27" x14ac:dyDescent="0.2">
      <c r="S266" s="52"/>
      <c r="T266" s="53"/>
      <c r="U266" s="3"/>
      <c r="W266" s="3"/>
      <c r="X266" s="3"/>
      <c r="AA266" s="2"/>
    </row>
    <row r="267" spans="19:27" x14ac:dyDescent="0.2">
      <c r="S267" s="52"/>
      <c r="T267" s="53"/>
      <c r="U267" s="3"/>
      <c r="W267" s="3"/>
      <c r="X267" s="3"/>
      <c r="AA267" s="2"/>
    </row>
    <row r="268" spans="19:27" x14ac:dyDescent="0.2">
      <c r="S268" s="52"/>
      <c r="T268" s="53"/>
      <c r="U268" s="3"/>
      <c r="W268" s="3"/>
      <c r="X268" s="3"/>
      <c r="AA268" s="2"/>
    </row>
    <row r="269" spans="19:27" x14ac:dyDescent="0.2">
      <c r="S269" s="52"/>
      <c r="T269" s="53"/>
      <c r="U269" s="3"/>
      <c r="W269" s="3"/>
      <c r="X269" s="3"/>
      <c r="AA269" s="2"/>
    </row>
    <row r="270" spans="19:27" x14ac:dyDescent="0.2">
      <c r="S270" s="52"/>
      <c r="T270" s="53"/>
      <c r="U270" s="3"/>
      <c r="W270" s="3"/>
      <c r="X270" s="3"/>
      <c r="AA270" s="2"/>
    </row>
    <row r="271" spans="19:27" x14ac:dyDescent="0.2">
      <c r="S271" s="52"/>
      <c r="T271" s="53"/>
      <c r="U271" s="3"/>
      <c r="W271" s="3"/>
      <c r="X271" s="3"/>
      <c r="AA271" s="2"/>
    </row>
    <row r="272" spans="19:27" x14ac:dyDescent="0.2">
      <c r="S272" s="52"/>
      <c r="T272" s="53"/>
      <c r="U272" s="3"/>
      <c r="W272" s="3"/>
      <c r="X272" s="3"/>
      <c r="AA272" s="2"/>
    </row>
    <row r="273" spans="19:27" x14ac:dyDescent="0.2">
      <c r="S273" s="52"/>
      <c r="T273" s="53"/>
      <c r="U273" s="3"/>
      <c r="W273" s="3"/>
      <c r="X273" s="3"/>
      <c r="AA273" s="2"/>
    </row>
    <row r="274" spans="19:27" x14ac:dyDescent="0.2">
      <c r="S274" s="52"/>
      <c r="T274" s="53"/>
      <c r="U274" s="3"/>
      <c r="W274" s="3"/>
      <c r="X274" s="3"/>
      <c r="AA274" s="2"/>
    </row>
    <row r="275" spans="19:27" x14ac:dyDescent="0.2">
      <c r="S275" s="52"/>
      <c r="T275" s="53"/>
      <c r="U275" s="3"/>
      <c r="W275" s="3"/>
      <c r="X275" s="3"/>
      <c r="AA275" s="2"/>
    </row>
    <row r="276" spans="19:27" x14ac:dyDescent="0.2">
      <c r="S276" s="52"/>
      <c r="T276" s="53"/>
      <c r="U276" s="3"/>
      <c r="W276" s="3"/>
      <c r="X276" s="3"/>
      <c r="AA276" s="2"/>
    </row>
    <row r="277" spans="19:27" x14ac:dyDescent="0.2">
      <c r="S277" s="52"/>
      <c r="T277" s="53"/>
      <c r="U277" s="3"/>
      <c r="W277" s="3"/>
      <c r="X277" s="3"/>
      <c r="AA277" s="2"/>
    </row>
    <row r="278" spans="19:27" x14ac:dyDescent="0.2">
      <c r="S278" s="52"/>
      <c r="T278" s="53"/>
      <c r="U278" s="3"/>
      <c r="W278" s="3"/>
      <c r="X278" s="3"/>
      <c r="AA278" s="2"/>
    </row>
    <row r="279" spans="19:27" x14ac:dyDescent="0.2">
      <c r="S279" s="52"/>
      <c r="T279" s="53"/>
      <c r="U279" s="3"/>
      <c r="W279" s="3"/>
      <c r="X279" s="3"/>
      <c r="AA279" s="2"/>
    </row>
    <row r="280" spans="19:27" x14ac:dyDescent="0.2">
      <c r="S280" s="52"/>
      <c r="T280" s="53"/>
      <c r="U280" s="3"/>
      <c r="W280" s="3"/>
      <c r="X280" s="3"/>
      <c r="AA280" s="2"/>
    </row>
    <row r="281" spans="19:27" x14ac:dyDescent="0.2">
      <c r="S281" s="52"/>
      <c r="T281" s="53"/>
      <c r="U281" s="3"/>
      <c r="W281" s="3"/>
      <c r="X281" s="3"/>
      <c r="AA281" s="2"/>
    </row>
    <row r="282" spans="19:27" x14ac:dyDescent="0.2">
      <c r="S282" s="52"/>
      <c r="T282" s="53"/>
      <c r="U282" s="3"/>
      <c r="W282" s="3"/>
      <c r="X282" s="3"/>
      <c r="AA282" s="2"/>
    </row>
    <row r="283" spans="19:27" x14ac:dyDescent="0.2">
      <c r="S283" s="52"/>
      <c r="T283" s="53"/>
      <c r="U283" s="3"/>
      <c r="W283" s="3"/>
      <c r="X283" s="3"/>
      <c r="AA283" s="2"/>
    </row>
    <row r="284" spans="19:27" x14ac:dyDescent="0.2">
      <c r="S284" s="52"/>
      <c r="T284" s="53"/>
      <c r="U284" s="3"/>
      <c r="W284" s="3"/>
      <c r="X284" s="3"/>
      <c r="AA284" s="2"/>
    </row>
    <row r="285" spans="19:27" x14ac:dyDescent="0.2">
      <c r="S285" s="52"/>
      <c r="T285" s="53"/>
      <c r="U285" s="3"/>
      <c r="W285" s="3"/>
      <c r="X285" s="3"/>
      <c r="AA285" s="2"/>
    </row>
    <row r="286" spans="19:27" x14ac:dyDescent="0.2">
      <c r="S286" s="52"/>
      <c r="T286" s="53"/>
      <c r="U286" s="3"/>
      <c r="W286" s="3"/>
      <c r="X286" s="3"/>
      <c r="AA286" s="2"/>
    </row>
    <row r="287" spans="19:27" x14ac:dyDescent="0.2">
      <c r="S287" s="52"/>
      <c r="T287" s="53"/>
      <c r="U287" s="3"/>
      <c r="W287" s="3"/>
      <c r="X287" s="3"/>
      <c r="AA287" s="2"/>
    </row>
    <row r="288" spans="19:27" x14ac:dyDescent="0.2">
      <c r="S288" s="52"/>
      <c r="T288" s="53"/>
      <c r="U288" s="3"/>
      <c r="W288" s="3"/>
      <c r="X288" s="3"/>
      <c r="AA288" s="2"/>
    </row>
    <row r="289" spans="19:27" x14ac:dyDescent="0.2">
      <c r="S289" s="52"/>
      <c r="T289" s="53"/>
      <c r="U289" s="3"/>
      <c r="W289" s="3"/>
      <c r="X289" s="3"/>
      <c r="AA289" s="2"/>
    </row>
    <row r="290" spans="19:27" x14ac:dyDescent="0.2">
      <c r="S290" s="52"/>
      <c r="T290" s="53"/>
      <c r="U290" s="3"/>
      <c r="W290" s="3"/>
      <c r="X290" s="3"/>
      <c r="AA290" s="2"/>
    </row>
    <row r="291" spans="19:27" x14ac:dyDescent="0.2">
      <c r="S291" s="52"/>
      <c r="T291" s="53"/>
      <c r="U291" s="3"/>
      <c r="W291" s="3"/>
      <c r="X291" s="3"/>
      <c r="AA291" s="2"/>
    </row>
    <row r="292" spans="19:27" x14ac:dyDescent="0.2">
      <c r="S292" s="52"/>
      <c r="T292" s="53"/>
      <c r="U292" s="3"/>
      <c r="W292" s="3"/>
      <c r="X292" s="3"/>
      <c r="AA292" s="2"/>
    </row>
    <row r="293" spans="19:27" x14ac:dyDescent="0.2">
      <c r="S293" s="52"/>
      <c r="T293" s="53"/>
      <c r="U293" s="3"/>
      <c r="W293" s="3"/>
      <c r="X293" s="3"/>
      <c r="AA293" s="2"/>
    </row>
    <row r="294" spans="19:27" x14ac:dyDescent="0.2">
      <c r="S294" s="52"/>
      <c r="T294" s="53"/>
      <c r="U294" s="3"/>
      <c r="W294" s="3"/>
      <c r="X294" s="3"/>
      <c r="AA294" s="2"/>
    </row>
    <row r="295" spans="19:27" x14ac:dyDescent="0.2">
      <c r="S295" s="52"/>
      <c r="T295" s="53"/>
      <c r="U295" s="3"/>
      <c r="W295" s="3"/>
      <c r="X295" s="3"/>
      <c r="AA295" s="2"/>
    </row>
    <row r="296" spans="19:27" x14ac:dyDescent="0.2">
      <c r="S296" s="52"/>
      <c r="T296" s="53"/>
      <c r="U296" s="3"/>
      <c r="W296" s="3"/>
      <c r="X296" s="3"/>
      <c r="AA296" s="2"/>
    </row>
    <row r="297" spans="19:27" x14ac:dyDescent="0.2">
      <c r="S297" s="52"/>
      <c r="T297" s="53"/>
      <c r="U297" s="3"/>
      <c r="W297" s="3"/>
      <c r="X297" s="3"/>
      <c r="AA297" s="2"/>
    </row>
    <row r="298" spans="19:27" x14ac:dyDescent="0.2">
      <c r="S298" s="52"/>
      <c r="T298" s="53"/>
      <c r="U298" s="3"/>
      <c r="W298" s="3"/>
      <c r="X298" s="3"/>
      <c r="AA298" s="2"/>
    </row>
    <row r="299" spans="19:27" x14ac:dyDescent="0.2">
      <c r="S299" s="52"/>
      <c r="T299" s="53"/>
      <c r="U299" s="3"/>
      <c r="W299" s="3"/>
      <c r="X299" s="3"/>
      <c r="AA299" s="2"/>
    </row>
    <row r="300" spans="19:27" x14ac:dyDescent="0.2">
      <c r="S300" s="52"/>
      <c r="T300" s="53"/>
      <c r="U300" s="3"/>
      <c r="W300" s="3"/>
      <c r="X300" s="3"/>
      <c r="AA300" s="2"/>
    </row>
    <row r="301" spans="19:27" x14ac:dyDescent="0.2">
      <c r="S301" s="52"/>
      <c r="T301" s="53"/>
      <c r="U301" s="3"/>
      <c r="W301" s="3"/>
      <c r="X301" s="3"/>
      <c r="AA301" s="2"/>
    </row>
    <row r="302" spans="19:27" x14ac:dyDescent="0.2">
      <c r="S302" s="52"/>
      <c r="T302" s="53"/>
      <c r="U302" s="3"/>
      <c r="W302" s="3"/>
      <c r="X302" s="3"/>
      <c r="AA302" s="2"/>
    </row>
    <row r="303" spans="19:27" x14ac:dyDescent="0.2">
      <c r="S303" s="52"/>
      <c r="T303" s="53"/>
      <c r="U303" s="3"/>
      <c r="W303" s="3"/>
      <c r="X303" s="3"/>
      <c r="AA303" s="2"/>
    </row>
    <row r="304" spans="19:27" x14ac:dyDescent="0.2">
      <c r="S304" s="52"/>
      <c r="T304" s="53"/>
      <c r="U304" s="3"/>
      <c r="W304" s="3"/>
      <c r="X304" s="3"/>
      <c r="AA304" s="2"/>
    </row>
    <row r="305" spans="19:27" x14ac:dyDescent="0.2">
      <c r="S305" s="52"/>
      <c r="T305" s="53"/>
      <c r="U305" s="3"/>
      <c r="W305" s="3"/>
      <c r="X305" s="3"/>
      <c r="AA305" s="2"/>
    </row>
    <row r="306" spans="19:27" x14ac:dyDescent="0.2">
      <c r="S306" s="52"/>
      <c r="T306" s="53"/>
      <c r="U306" s="3"/>
      <c r="W306" s="3"/>
      <c r="X306" s="3"/>
      <c r="AA306" s="2"/>
    </row>
    <row r="307" spans="19:27" x14ac:dyDescent="0.2">
      <c r="S307" s="52"/>
      <c r="T307" s="53"/>
      <c r="U307" s="3"/>
      <c r="W307" s="3"/>
      <c r="X307" s="3"/>
      <c r="AA307" s="2"/>
    </row>
    <row r="308" spans="19:27" x14ac:dyDescent="0.2">
      <c r="S308" s="52"/>
      <c r="T308" s="53"/>
      <c r="U308" s="3"/>
      <c r="W308" s="3"/>
      <c r="X308" s="3"/>
      <c r="AA308" s="2"/>
    </row>
    <row r="309" spans="19:27" x14ac:dyDescent="0.2">
      <c r="S309" s="52"/>
      <c r="T309" s="53"/>
      <c r="U309" s="3"/>
      <c r="W309" s="3"/>
      <c r="X309" s="3"/>
      <c r="AA309" s="2"/>
    </row>
    <row r="310" spans="19:27" x14ac:dyDescent="0.2">
      <c r="S310" s="52"/>
      <c r="T310" s="53"/>
      <c r="U310" s="3"/>
      <c r="W310" s="3"/>
      <c r="X310" s="3"/>
      <c r="AA310" s="2"/>
    </row>
    <row r="311" spans="19:27" x14ac:dyDescent="0.2">
      <c r="S311" s="52"/>
      <c r="T311" s="53"/>
      <c r="U311" s="3"/>
      <c r="W311" s="3"/>
      <c r="X311" s="3"/>
      <c r="AA311" s="2"/>
    </row>
    <row r="312" spans="19:27" x14ac:dyDescent="0.2">
      <c r="S312" s="52"/>
      <c r="T312" s="53"/>
      <c r="U312" s="3"/>
      <c r="W312" s="3"/>
      <c r="X312" s="3"/>
      <c r="AA312" s="2"/>
    </row>
    <row r="313" spans="19:27" x14ac:dyDescent="0.2">
      <c r="S313" s="52"/>
      <c r="T313" s="53"/>
      <c r="U313" s="3"/>
      <c r="W313" s="3"/>
      <c r="X313" s="3"/>
      <c r="AA313" s="2"/>
    </row>
    <row r="314" spans="19:27" x14ac:dyDescent="0.2">
      <c r="S314" s="52"/>
      <c r="T314" s="53"/>
      <c r="U314" s="3"/>
      <c r="W314" s="3"/>
      <c r="X314" s="3"/>
      <c r="AA314" s="2"/>
    </row>
    <row r="315" spans="19:27" x14ac:dyDescent="0.2">
      <c r="S315" s="52"/>
      <c r="T315" s="53"/>
      <c r="U315" s="3"/>
      <c r="W315" s="3"/>
      <c r="X315" s="3"/>
      <c r="AA315" s="2"/>
    </row>
    <row r="316" spans="19:27" x14ac:dyDescent="0.2">
      <c r="S316" s="52"/>
      <c r="T316" s="53"/>
      <c r="U316" s="3"/>
      <c r="W316" s="3"/>
      <c r="X316" s="3"/>
      <c r="AA316" s="2"/>
    </row>
    <row r="317" spans="19:27" x14ac:dyDescent="0.2">
      <c r="S317" s="52"/>
      <c r="T317" s="53"/>
      <c r="U317" s="3"/>
      <c r="W317" s="3"/>
      <c r="X317" s="3"/>
      <c r="AA317" s="2"/>
    </row>
    <row r="318" spans="19:27" x14ac:dyDescent="0.2">
      <c r="S318" s="52"/>
      <c r="T318" s="53"/>
      <c r="U318" s="3"/>
      <c r="W318" s="3"/>
      <c r="X318" s="3"/>
      <c r="AA318" s="2"/>
    </row>
    <row r="319" spans="19:27" x14ac:dyDescent="0.2">
      <c r="S319" s="52"/>
      <c r="T319" s="53"/>
      <c r="U319" s="3"/>
      <c r="W319" s="3"/>
      <c r="X319" s="3"/>
      <c r="AA319" s="2"/>
    </row>
    <row r="320" spans="19:27" x14ac:dyDescent="0.2">
      <c r="S320" s="52"/>
      <c r="T320" s="53"/>
      <c r="U320" s="3"/>
      <c r="W320" s="3"/>
      <c r="X320" s="3"/>
      <c r="AA320" s="2"/>
    </row>
    <row r="321" spans="19:27" x14ac:dyDescent="0.2">
      <c r="S321" s="52"/>
      <c r="T321" s="53"/>
      <c r="U321" s="3"/>
      <c r="W321" s="3"/>
      <c r="X321" s="3"/>
      <c r="AA321" s="2"/>
    </row>
    <row r="322" spans="19:27" x14ac:dyDescent="0.2">
      <c r="S322" s="52"/>
      <c r="T322" s="53"/>
      <c r="U322" s="3"/>
      <c r="W322" s="3"/>
      <c r="X322" s="3"/>
      <c r="AA322" s="2"/>
    </row>
    <row r="323" spans="19:27" x14ac:dyDescent="0.2">
      <c r="S323" s="52"/>
      <c r="T323" s="53"/>
      <c r="U323" s="3"/>
      <c r="W323" s="3"/>
      <c r="X323" s="3"/>
      <c r="AA323" s="2"/>
    </row>
    <row r="324" spans="19:27" x14ac:dyDescent="0.2">
      <c r="S324" s="52"/>
      <c r="T324" s="53"/>
      <c r="U324" s="3"/>
      <c r="W324" s="3"/>
      <c r="X324" s="3"/>
      <c r="AA324" s="2"/>
    </row>
    <row r="325" spans="19:27" x14ac:dyDescent="0.2">
      <c r="S325" s="52"/>
      <c r="T325" s="53"/>
      <c r="U325" s="3"/>
      <c r="W325" s="3"/>
      <c r="X325" s="3"/>
      <c r="AA325" s="2"/>
    </row>
    <row r="326" spans="19:27" x14ac:dyDescent="0.2">
      <c r="S326" s="52"/>
      <c r="T326" s="53"/>
      <c r="U326" s="3"/>
      <c r="W326" s="3"/>
      <c r="X326" s="3"/>
      <c r="AA326" s="2"/>
    </row>
    <row r="327" spans="19:27" x14ac:dyDescent="0.2">
      <c r="S327" s="52"/>
      <c r="T327" s="53"/>
      <c r="U327" s="3"/>
      <c r="W327" s="3"/>
      <c r="X327" s="3"/>
      <c r="AA327" s="2"/>
    </row>
    <row r="328" spans="19:27" x14ac:dyDescent="0.2">
      <c r="S328" s="52"/>
      <c r="T328" s="53"/>
      <c r="U328" s="3"/>
      <c r="W328" s="3"/>
      <c r="X328" s="3"/>
      <c r="AA328" s="2"/>
    </row>
    <row r="329" spans="19:27" x14ac:dyDescent="0.2">
      <c r="S329" s="52"/>
      <c r="T329" s="53"/>
      <c r="U329" s="3"/>
      <c r="W329" s="3"/>
      <c r="X329" s="3"/>
      <c r="AA329" s="2"/>
    </row>
    <row r="330" spans="19:27" x14ac:dyDescent="0.2">
      <c r="S330" s="52"/>
      <c r="T330" s="53"/>
      <c r="U330" s="3"/>
      <c r="W330" s="3"/>
      <c r="X330" s="3"/>
      <c r="AA330" s="2"/>
    </row>
    <row r="331" spans="19:27" x14ac:dyDescent="0.2">
      <c r="S331" s="52"/>
      <c r="T331" s="53"/>
      <c r="U331" s="3"/>
      <c r="W331" s="3"/>
      <c r="X331" s="3"/>
      <c r="AA331" s="2"/>
    </row>
    <row r="332" spans="19:27" x14ac:dyDescent="0.2">
      <c r="S332" s="52"/>
      <c r="T332" s="53"/>
      <c r="U332" s="3"/>
      <c r="W332" s="3"/>
      <c r="X332" s="3"/>
      <c r="AA332" s="2"/>
    </row>
    <row r="333" spans="19:27" x14ac:dyDescent="0.2">
      <c r="S333" s="52"/>
      <c r="T333" s="53"/>
      <c r="U333" s="3"/>
      <c r="W333" s="3"/>
      <c r="X333" s="3"/>
      <c r="AA333" s="2"/>
    </row>
    <row r="334" spans="19:27" x14ac:dyDescent="0.2">
      <c r="S334" s="52"/>
      <c r="T334" s="53"/>
      <c r="U334" s="3"/>
      <c r="W334" s="3"/>
      <c r="X334" s="3"/>
      <c r="AA334" s="2"/>
    </row>
    <row r="335" spans="19:27" x14ac:dyDescent="0.2">
      <c r="S335" s="52"/>
      <c r="T335" s="53"/>
      <c r="U335" s="3"/>
      <c r="W335" s="3"/>
      <c r="X335" s="3"/>
      <c r="AA335" s="2"/>
    </row>
    <row r="336" spans="19:27" x14ac:dyDescent="0.2">
      <c r="S336" s="52"/>
      <c r="T336" s="53"/>
      <c r="U336" s="3"/>
      <c r="W336" s="3"/>
      <c r="X336" s="3"/>
      <c r="AA336" s="2"/>
    </row>
    <row r="337" spans="19:27" x14ac:dyDescent="0.2">
      <c r="S337" s="52"/>
      <c r="T337" s="53"/>
      <c r="U337" s="3"/>
      <c r="W337" s="3"/>
      <c r="X337" s="3"/>
      <c r="AA337" s="2"/>
    </row>
    <row r="338" spans="19:27" x14ac:dyDescent="0.2">
      <c r="S338" s="52"/>
      <c r="T338" s="53"/>
      <c r="U338" s="3"/>
      <c r="W338" s="3"/>
      <c r="X338" s="3"/>
      <c r="AA338" s="2"/>
    </row>
    <row r="339" spans="19:27" x14ac:dyDescent="0.2">
      <c r="S339" s="52"/>
      <c r="T339" s="53"/>
      <c r="U339" s="3"/>
      <c r="W339" s="3"/>
      <c r="X339" s="3"/>
      <c r="AA339" s="2"/>
    </row>
    <row r="340" spans="19:27" x14ac:dyDescent="0.2">
      <c r="S340" s="52"/>
      <c r="T340" s="53"/>
      <c r="U340" s="3"/>
      <c r="W340" s="3"/>
      <c r="X340" s="3"/>
      <c r="AA340" s="2"/>
    </row>
    <row r="341" spans="19:27" x14ac:dyDescent="0.2">
      <c r="S341" s="52"/>
      <c r="T341" s="53"/>
      <c r="U341" s="3"/>
      <c r="W341" s="3"/>
      <c r="X341" s="3"/>
      <c r="AA341" s="2"/>
    </row>
    <row r="342" spans="19:27" x14ac:dyDescent="0.2">
      <c r="S342" s="52"/>
      <c r="T342" s="53"/>
      <c r="U342" s="3"/>
      <c r="W342" s="3"/>
      <c r="X342" s="3"/>
      <c r="AA342" s="2"/>
    </row>
    <row r="343" spans="19:27" x14ac:dyDescent="0.2">
      <c r="S343" s="52"/>
      <c r="T343" s="53"/>
      <c r="U343" s="3"/>
      <c r="W343" s="3"/>
      <c r="X343" s="3"/>
      <c r="AA343" s="2"/>
    </row>
    <row r="344" spans="19:27" x14ac:dyDescent="0.2">
      <c r="S344" s="52"/>
      <c r="T344" s="53"/>
      <c r="U344" s="3"/>
      <c r="W344" s="3"/>
      <c r="X344" s="3"/>
      <c r="AA344" s="2"/>
    </row>
    <row r="345" spans="19:27" x14ac:dyDescent="0.2">
      <c r="S345" s="52"/>
      <c r="T345" s="53"/>
      <c r="U345" s="3"/>
      <c r="W345" s="3"/>
      <c r="X345" s="3"/>
      <c r="AA345" s="2"/>
    </row>
    <row r="346" spans="19:27" x14ac:dyDescent="0.2">
      <c r="S346" s="52"/>
      <c r="T346" s="53"/>
      <c r="U346" s="3"/>
      <c r="W346" s="3"/>
      <c r="X346" s="3"/>
      <c r="AA346" s="2"/>
    </row>
    <row r="347" spans="19:27" x14ac:dyDescent="0.2">
      <c r="S347" s="52"/>
      <c r="T347" s="53"/>
      <c r="U347" s="3"/>
      <c r="W347" s="3"/>
      <c r="X347" s="3"/>
      <c r="AA347" s="2"/>
    </row>
    <row r="348" spans="19:27" x14ac:dyDescent="0.2">
      <c r="S348" s="52"/>
      <c r="T348" s="53"/>
      <c r="U348" s="3"/>
      <c r="W348" s="3"/>
      <c r="X348" s="3"/>
      <c r="AA348" s="2"/>
    </row>
    <row r="349" spans="19:27" x14ac:dyDescent="0.2">
      <c r="S349" s="52"/>
      <c r="T349" s="53"/>
      <c r="U349" s="3"/>
      <c r="W349" s="3"/>
      <c r="X349" s="3"/>
      <c r="AA349" s="2"/>
    </row>
    <row r="350" spans="19:27" x14ac:dyDescent="0.2">
      <c r="S350" s="52"/>
      <c r="T350" s="53"/>
      <c r="U350" s="3"/>
      <c r="W350" s="3"/>
      <c r="X350" s="3"/>
      <c r="AA350" s="2"/>
    </row>
    <row r="351" spans="19:27" x14ac:dyDescent="0.2">
      <c r="S351" s="52"/>
      <c r="T351" s="53"/>
      <c r="U351" s="3"/>
      <c r="W351" s="3"/>
      <c r="X351" s="3"/>
      <c r="AA351" s="2"/>
    </row>
    <row r="352" spans="19:27" x14ac:dyDescent="0.2">
      <c r="S352" s="52"/>
      <c r="T352" s="53"/>
      <c r="U352" s="3"/>
      <c r="W352" s="3"/>
      <c r="X352" s="3"/>
      <c r="AA352" s="2"/>
    </row>
    <row r="353" spans="19:27" x14ac:dyDescent="0.2">
      <c r="S353" s="52"/>
      <c r="T353" s="53"/>
      <c r="U353" s="3"/>
      <c r="W353" s="3"/>
      <c r="X353" s="3"/>
      <c r="AA353" s="2"/>
    </row>
    <row r="354" spans="19:27" x14ac:dyDescent="0.2">
      <c r="S354" s="52"/>
      <c r="T354" s="53"/>
      <c r="U354" s="3"/>
      <c r="W354" s="3"/>
      <c r="X354" s="3"/>
      <c r="AA354" s="2"/>
    </row>
    <row r="355" spans="19:27" x14ac:dyDescent="0.2">
      <c r="S355" s="52"/>
      <c r="T355" s="53"/>
      <c r="U355" s="3"/>
      <c r="W355" s="3"/>
      <c r="X355" s="3"/>
      <c r="AA355" s="2"/>
    </row>
    <row r="356" spans="19:27" x14ac:dyDescent="0.2">
      <c r="S356" s="52"/>
      <c r="T356" s="53"/>
      <c r="U356" s="3"/>
      <c r="W356" s="3"/>
      <c r="X356" s="3"/>
      <c r="AA356" s="2"/>
    </row>
    <row r="357" spans="19:27" x14ac:dyDescent="0.2">
      <c r="S357" s="52"/>
      <c r="T357" s="53"/>
      <c r="U357" s="3"/>
      <c r="W357" s="3"/>
      <c r="X357" s="3"/>
      <c r="AA357" s="2"/>
    </row>
    <row r="358" spans="19:27" x14ac:dyDescent="0.2">
      <c r="S358" s="52"/>
      <c r="T358" s="53"/>
      <c r="U358" s="3"/>
      <c r="W358" s="3"/>
      <c r="X358" s="3"/>
      <c r="AA358" s="2"/>
    </row>
    <row r="359" spans="19:27" x14ac:dyDescent="0.2">
      <c r="S359" s="52"/>
      <c r="T359" s="53"/>
      <c r="U359" s="3"/>
      <c r="W359" s="3"/>
      <c r="X359" s="3"/>
      <c r="AA359" s="2"/>
    </row>
    <row r="360" spans="19:27" x14ac:dyDescent="0.2">
      <c r="S360" s="52"/>
      <c r="T360" s="53"/>
      <c r="U360" s="3"/>
      <c r="W360" s="3"/>
      <c r="X360" s="3"/>
      <c r="AA360" s="2"/>
    </row>
    <row r="361" spans="19:27" x14ac:dyDescent="0.2">
      <c r="S361" s="52"/>
      <c r="T361" s="53"/>
      <c r="U361" s="3"/>
      <c r="W361" s="3"/>
      <c r="X361" s="3"/>
      <c r="AA361" s="2"/>
    </row>
    <row r="362" spans="19:27" x14ac:dyDescent="0.2">
      <c r="S362" s="52"/>
      <c r="T362" s="53"/>
      <c r="U362" s="3"/>
      <c r="W362" s="3"/>
      <c r="X362" s="3"/>
      <c r="AA362" s="2"/>
    </row>
    <row r="363" spans="19:27" x14ac:dyDescent="0.2">
      <c r="S363" s="52"/>
      <c r="T363" s="53"/>
      <c r="U363" s="3"/>
      <c r="W363" s="3"/>
      <c r="X363" s="3"/>
      <c r="AA363" s="2"/>
    </row>
    <row r="364" spans="19:27" x14ac:dyDescent="0.2">
      <c r="S364" s="52"/>
      <c r="T364" s="53"/>
      <c r="U364" s="3"/>
      <c r="W364" s="3"/>
      <c r="X364" s="3"/>
      <c r="AA364" s="2"/>
    </row>
    <row r="365" spans="19:27" x14ac:dyDescent="0.2">
      <c r="S365" s="52"/>
      <c r="T365" s="53"/>
      <c r="U365" s="3"/>
      <c r="W365" s="3"/>
      <c r="X365" s="3"/>
      <c r="AA365" s="2"/>
    </row>
    <row r="366" spans="19:27" x14ac:dyDescent="0.2">
      <c r="S366" s="52"/>
      <c r="T366" s="53"/>
      <c r="U366" s="3"/>
      <c r="W366" s="3"/>
      <c r="X366" s="3"/>
      <c r="AA366" s="2"/>
    </row>
    <row r="367" spans="19:27" x14ac:dyDescent="0.2">
      <c r="S367" s="52"/>
      <c r="T367" s="53"/>
      <c r="U367" s="3"/>
      <c r="W367" s="3"/>
      <c r="X367" s="3"/>
      <c r="AA367" s="2"/>
    </row>
    <row r="368" spans="19:27" x14ac:dyDescent="0.2">
      <c r="S368" s="52"/>
      <c r="T368" s="53"/>
      <c r="U368" s="3"/>
      <c r="W368" s="3"/>
      <c r="X368" s="3"/>
      <c r="AA368" s="2"/>
    </row>
    <row r="369" spans="19:27" x14ac:dyDescent="0.2">
      <c r="S369" s="52"/>
      <c r="T369" s="53"/>
      <c r="U369" s="3"/>
      <c r="W369" s="3"/>
      <c r="X369" s="3"/>
      <c r="AA369" s="2"/>
    </row>
    <row r="370" spans="19:27" x14ac:dyDescent="0.2">
      <c r="S370" s="52"/>
      <c r="T370" s="53"/>
      <c r="U370" s="3"/>
      <c r="W370" s="3"/>
      <c r="X370" s="3"/>
      <c r="AA370" s="2"/>
    </row>
    <row r="371" spans="19:27" x14ac:dyDescent="0.2">
      <c r="S371" s="52"/>
      <c r="T371" s="53"/>
      <c r="U371" s="3"/>
      <c r="W371" s="3"/>
      <c r="X371" s="3"/>
      <c r="AA371" s="2"/>
    </row>
    <row r="372" spans="19:27" x14ac:dyDescent="0.2">
      <c r="S372" s="52"/>
      <c r="T372" s="53"/>
      <c r="U372" s="3"/>
      <c r="W372" s="3"/>
      <c r="X372" s="3"/>
      <c r="AA372" s="2"/>
    </row>
    <row r="373" spans="19:27" x14ac:dyDescent="0.2">
      <c r="S373" s="52"/>
      <c r="T373" s="53"/>
      <c r="U373" s="3"/>
      <c r="W373" s="3"/>
      <c r="X373" s="3"/>
      <c r="AA373" s="2"/>
    </row>
    <row r="374" spans="19:27" x14ac:dyDescent="0.2">
      <c r="S374" s="52"/>
      <c r="T374" s="53"/>
      <c r="U374" s="3"/>
      <c r="W374" s="3"/>
      <c r="X374" s="3"/>
      <c r="AA374" s="2"/>
    </row>
    <row r="375" spans="19:27" x14ac:dyDescent="0.2">
      <c r="S375" s="52"/>
      <c r="T375" s="53"/>
      <c r="U375" s="3"/>
      <c r="W375" s="3"/>
      <c r="X375" s="3"/>
      <c r="AA375" s="2"/>
    </row>
    <row r="376" spans="19:27" x14ac:dyDescent="0.2">
      <c r="S376" s="52"/>
      <c r="T376" s="53"/>
      <c r="U376" s="3"/>
      <c r="W376" s="3"/>
      <c r="X376" s="3"/>
      <c r="AA376" s="2"/>
    </row>
    <row r="377" spans="19:27" x14ac:dyDescent="0.2">
      <c r="S377" s="52"/>
      <c r="T377" s="53"/>
      <c r="U377" s="3"/>
      <c r="W377" s="3"/>
      <c r="X377" s="3"/>
      <c r="AA377" s="2"/>
    </row>
    <row r="378" spans="19:27" x14ac:dyDescent="0.2">
      <c r="S378" s="52"/>
      <c r="T378" s="53"/>
      <c r="U378" s="3"/>
      <c r="W378" s="3"/>
      <c r="X378" s="3"/>
      <c r="AA378" s="2"/>
    </row>
    <row r="379" spans="19:27" x14ac:dyDescent="0.2">
      <c r="S379" s="52"/>
      <c r="T379" s="53"/>
      <c r="U379" s="3"/>
      <c r="W379" s="3"/>
      <c r="X379" s="3"/>
      <c r="AA379" s="2"/>
    </row>
    <row r="380" spans="19:27" x14ac:dyDescent="0.2">
      <c r="S380" s="52"/>
      <c r="T380" s="53"/>
      <c r="U380" s="3"/>
      <c r="W380" s="3"/>
      <c r="X380" s="3"/>
      <c r="AA380" s="2"/>
    </row>
    <row r="381" spans="19:27" x14ac:dyDescent="0.2">
      <c r="S381" s="52"/>
      <c r="T381" s="53"/>
      <c r="U381" s="3"/>
      <c r="W381" s="3"/>
      <c r="X381" s="3"/>
      <c r="AA381" s="2"/>
    </row>
    <row r="382" spans="19:27" x14ac:dyDescent="0.2">
      <c r="S382" s="52"/>
      <c r="T382" s="53"/>
      <c r="U382" s="3"/>
      <c r="W382" s="3"/>
      <c r="X382" s="3"/>
      <c r="AA382" s="2"/>
    </row>
    <row r="383" spans="19:27" x14ac:dyDescent="0.2">
      <c r="S383" s="52"/>
      <c r="T383" s="53"/>
      <c r="U383" s="3"/>
      <c r="W383" s="3"/>
      <c r="X383" s="3"/>
      <c r="AA383" s="2"/>
    </row>
    <row r="384" spans="19:27" x14ac:dyDescent="0.2">
      <c r="S384" s="52"/>
      <c r="T384" s="53"/>
      <c r="U384" s="3"/>
      <c r="W384" s="3"/>
      <c r="X384" s="3"/>
      <c r="AA384" s="2"/>
    </row>
    <row r="385" spans="19:27" x14ac:dyDescent="0.2">
      <c r="S385" s="52"/>
      <c r="T385" s="53"/>
      <c r="U385" s="3"/>
      <c r="W385" s="3"/>
      <c r="X385" s="3"/>
      <c r="AA385" s="2"/>
    </row>
    <row r="386" spans="19:27" x14ac:dyDescent="0.2">
      <c r="S386" s="52"/>
      <c r="T386" s="53"/>
      <c r="U386" s="3"/>
      <c r="W386" s="3"/>
      <c r="X386" s="3"/>
      <c r="AA386" s="2"/>
    </row>
    <row r="387" spans="19:27" x14ac:dyDescent="0.2">
      <c r="S387" s="52"/>
      <c r="T387" s="53"/>
      <c r="U387" s="3"/>
      <c r="W387" s="3"/>
      <c r="X387" s="3"/>
      <c r="AA387" s="2"/>
    </row>
    <row r="388" spans="19:27" x14ac:dyDescent="0.2">
      <c r="S388" s="52"/>
      <c r="T388" s="53"/>
      <c r="U388" s="3"/>
      <c r="W388" s="3"/>
      <c r="X388" s="3"/>
      <c r="AA388" s="2"/>
    </row>
    <row r="389" spans="19:27" x14ac:dyDescent="0.2">
      <c r="S389" s="52"/>
      <c r="T389" s="53"/>
      <c r="U389" s="3"/>
      <c r="W389" s="3"/>
      <c r="X389" s="3"/>
      <c r="AA389" s="2"/>
    </row>
    <row r="390" spans="19:27" x14ac:dyDescent="0.2">
      <c r="S390" s="52"/>
      <c r="T390" s="53"/>
      <c r="U390" s="3"/>
      <c r="W390" s="3"/>
      <c r="X390" s="3"/>
      <c r="AA390" s="2"/>
    </row>
    <row r="391" spans="19:27" x14ac:dyDescent="0.2">
      <c r="S391" s="52"/>
      <c r="T391" s="53"/>
      <c r="U391" s="3"/>
      <c r="W391" s="3"/>
      <c r="X391" s="3"/>
      <c r="AA391" s="2"/>
    </row>
    <row r="392" spans="19:27" x14ac:dyDescent="0.2">
      <c r="S392" s="52"/>
      <c r="T392" s="53"/>
      <c r="U392" s="3"/>
      <c r="W392" s="3"/>
      <c r="X392" s="3"/>
      <c r="AA392" s="2"/>
    </row>
    <row r="393" spans="19:27" x14ac:dyDescent="0.2">
      <c r="S393" s="52"/>
      <c r="T393" s="53"/>
      <c r="U393" s="3"/>
      <c r="W393" s="3"/>
      <c r="X393" s="3"/>
      <c r="AA393" s="2"/>
    </row>
    <row r="394" spans="19:27" x14ac:dyDescent="0.2">
      <c r="S394" s="52"/>
      <c r="T394" s="53"/>
      <c r="U394" s="3"/>
      <c r="W394" s="3"/>
      <c r="X394" s="3"/>
      <c r="AA394" s="2"/>
    </row>
    <row r="395" spans="19:27" x14ac:dyDescent="0.2">
      <c r="S395" s="52"/>
      <c r="T395" s="53"/>
      <c r="U395" s="3"/>
      <c r="W395" s="3"/>
      <c r="X395" s="3"/>
      <c r="AA395" s="2"/>
    </row>
    <row r="396" spans="19:27" x14ac:dyDescent="0.2">
      <c r="S396" s="52"/>
      <c r="T396" s="53"/>
      <c r="U396" s="3"/>
      <c r="W396" s="3"/>
      <c r="X396" s="3"/>
      <c r="AA396" s="2"/>
    </row>
    <row r="397" spans="19:27" x14ac:dyDescent="0.2">
      <c r="S397" s="52"/>
      <c r="T397" s="53"/>
      <c r="U397" s="3"/>
      <c r="W397" s="3"/>
      <c r="X397" s="3"/>
      <c r="AA397" s="2"/>
    </row>
    <row r="398" spans="19:27" x14ac:dyDescent="0.2">
      <c r="S398" s="52"/>
      <c r="T398" s="53"/>
      <c r="U398" s="3"/>
      <c r="W398" s="3"/>
      <c r="X398" s="3"/>
      <c r="AA398" s="2"/>
    </row>
    <row r="399" spans="19:27" x14ac:dyDescent="0.2">
      <c r="S399" s="52"/>
      <c r="T399" s="53"/>
      <c r="U399" s="3"/>
      <c r="W399" s="3"/>
      <c r="X399" s="3"/>
      <c r="AA399" s="2"/>
    </row>
    <row r="400" spans="19:27" x14ac:dyDescent="0.2">
      <c r="S400" s="52"/>
      <c r="T400" s="53"/>
      <c r="U400" s="3"/>
      <c r="W400" s="3"/>
      <c r="X400" s="3"/>
      <c r="AA400" s="2"/>
    </row>
    <row r="401" spans="19:27" x14ac:dyDescent="0.2">
      <c r="S401" s="52"/>
      <c r="T401" s="53"/>
      <c r="U401" s="3"/>
      <c r="W401" s="3"/>
      <c r="X401" s="3"/>
      <c r="AA401" s="2"/>
    </row>
    <row r="402" spans="19:27" x14ac:dyDescent="0.2">
      <c r="S402" s="52"/>
      <c r="T402" s="53"/>
      <c r="U402" s="3"/>
      <c r="W402" s="3"/>
      <c r="X402" s="3"/>
      <c r="AA402" s="2"/>
    </row>
    <row r="403" spans="19:27" x14ac:dyDescent="0.2">
      <c r="S403" s="52"/>
      <c r="T403" s="53"/>
      <c r="U403" s="3"/>
      <c r="W403" s="3"/>
      <c r="X403" s="3"/>
      <c r="AA403" s="2"/>
    </row>
    <row r="404" spans="19:27" x14ac:dyDescent="0.2">
      <c r="S404" s="52"/>
      <c r="T404" s="53"/>
      <c r="U404" s="3"/>
      <c r="W404" s="3"/>
      <c r="X404" s="3"/>
      <c r="AA404" s="2"/>
    </row>
    <row r="405" spans="19:27" x14ac:dyDescent="0.2">
      <c r="S405" s="52"/>
      <c r="T405" s="53"/>
      <c r="U405" s="3"/>
      <c r="W405" s="3"/>
      <c r="X405" s="3"/>
      <c r="AA405" s="2"/>
    </row>
    <row r="406" spans="19:27" x14ac:dyDescent="0.2">
      <c r="S406" s="52"/>
      <c r="T406" s="53"/>
      <c r="U406" s="3"/>
      <c r="W406" s="3"/>
      <c r="X406" s="3"/>
      <c r="AA406" s="2"/>
    </row>
    <row r="407" spans="19:27" x14ac:dyDescent="0.2">
      <c r="S407" s="52"/>
      <c r="T407" s="53"/>
      <c r="U407" s="3"/>
      <c r="W407" s="3"/>
      <c r="X407" s="3"/>
      <c r="AA407" s="2"/>
    </row>
    <row r="408" spans="19:27" x14ac:dyDescent="0.2">
      <c r="S408" s="52"/>
      <c r="T408" s="53"/>
      <c r="U408" s="3"/>
      <c r="W408" s="3"/>
      <c r="X408" s="3"/>
      <c r="AA408" s="2"/>
    </row>
    <row r="409" spans="19:27" x14ac:dyDescent="0.2">
      <c r="S409" s="52"/>
      <c r="T409" s="53"/>
      <c r="U409" s="3"/>
      <c r="W409" s="3"/>
      <c r="X409" s="3"/>
      <c r="AA409" s="2"/>
    </row>
    <row r="410" spans="19:27" x14ac:dyDescent="0.2">
      <c r="S410" s="52"/>
      <c r="T410" s="53"/>
      <c r="U410" s="3"/>
      <c r="W410" s="3"/>
      <c r="X410" s="3"/>
      <c r="AA410" s="2"/>
    </row>
    <row r="411" spans="19:27" x14ac:dyDescent="0.2">
      <c r="S411" s="52"/>
      <c r="T411" s="53"/>
      <c r="U411" s="3"/>
      <c r="W411" s="3"/>
      <c r="X411" s="3"/>
      <c r="AA411" s="2"/>
    </row>
    <row r="412" spans="19:27" x14ac:dyDescent="0.2">
      <c r="S412" s="52"/>
      <c r="T412" s="53"/>
      <c r="U412" s="3"/>
      <c r="W412" s="3"/>
      <c r="X412" s="3"/>
      <c r="AA412" s="2"/>
    </row>
    <row r="413" spans="19:27" x14ac:dyDescent="0.2">
      <c r="S413" s="52"/>
      <c r="T413" s="53"/>
      <c r="U413" s="3"/>
      <c r="W413" s="3"/>
      <c r="X413" s="3"/>
      <c r="AA413" s="2"/>
    </row>
    <row r="414" spans="19:27" x14ac:dyDescent="0.2">
      <c r="S414" s="52"/>
      <c r="T414" s="53"/>
      <c r="U414" s="3"/>
      <c r="W414" s="3"/>
      <c r="X414" s="3"/>
      <c r="AA414" s="2"/>
    </row>
    <row r="415" spans="19:27" x14ac:dyDescent="0.2">
      <c r="S415" s="52"/>
      <c r="T415" s="53"/>
      <c r="U415" s="3"/>
      <c r="W415" s="3"/>
      <c r="X415" s="3"/>
      <c r="AA415" s="2"/>
    </row>
    <row r="416" spans="19:27" x14ac:dyDescent="0.2">
      <c r="S416" s="52"/>
      <c r="T416" s="53"/>
      <c r="U416" s="3"/>
      <c r="W416" s="3"/>
      <c r="X416" s="3"/>
      <c r="AA416" s="2"/>
    </row>
    <row r="417" spans="19:27" x14ac:dyDescent="0.2">
      <c r="S417" s="52"/>
      <c r="T417" s="53"/>
      <c r="U417" s="3"/>
      <c r="W417" s="3"/>
      <c r="X417" s="3"/>
      <c r="AA417" s="2"/>
    </row>
    <row r="418" spans="19:27" x14ac:dyDescent="0.2">
      <c r="S418" s="52"/>
      <c r="T418" s="53"/>
      <c r="U418" s="3"/>
      <c r="W418" s="3"/>
      <c r="X418" s="3"/>
      <c r="AA418" s="2"/>
    </row>
    <row r="419" spans="19:27" x14ac:dyDescent="0.2">
      <c r="S419" s="52"/>
      <c r="T419" s="53"/>
      <c r="U419" s="3"/>
      <c r="W419" s="3"/>
      <c r="X419" s="3"/>
      <c r="AA419" s="2"/>
    </row>
    <row r="420" spans="19:27" x14ac:dyDescent="0.2">
      <c r="S420" s="52"/>
      <c r="T420" s="53"/>
      <c r="U420" s="3"/>
      <c r="W420" s="3"/>
      <c r="X420" s="3"/>
      <c r="AA420" s="2"/>
    </row>
    <row r="421" spans="19:27" x14ac:dyDescent="0.2">
      <c r="S421" s="52"/>
      <c r="T421" s="53"/>
      <c r="U421" s="3"/>
      <c r="W421" s="3"/>
      <c r="X421" s="3"/>
      <c r="AA421" s="2"/>
    </row>
    <row r="422" spans="19:27" x14ac:dyDescent="0.2">
      <c r="S422" s="52"/>
      <c r="T422" s="53"/>
      <c r="U422" s="3"/>
      <c r="W422" s="3"/>
      <c r="X422" s="3"/>
      <c r="AA422" s="2"/>
    </row>
    <row r="423" spans="19:27" x14ac:dyDescent="0.2">
      <c r="S423" s="52"/>
      <c r="T423" s="53"/>
      <c r="U423" s="3"/>
      <c r="W423" s="3"/>
      <c r="X423" s="3"/>
      <c r="AA423" s="2"/>
    </row>
    <row r="424" spans="19:27" x14ac:dyDescent="0.2">
      <c r="S424" s="52"/>
      <c r="T424" s="53"/>
      <c r="U424" s="3"/>
      <c r="W424" s="3"/>
      <c r="X424" s="3"/>
      <c r="AA424" s="2"/>
    </row>
    <row r="425" spans="19:27" x14ac:dyDescent="0.2">
      <c r="S425" s="52"/>
      <c r="T425" s="53"/>
      <c r="U425" s="3"/>
      <c r="W425" s="3"/>
      <c r="X425" s="3"/>
      <c r="AA425" s="2"/>
    </row>
    <row r="426" spans="19:27" x14ac:dyDescent="0.2">
      <c r="S426" s="52"/>
      <c r="T426" s="53"/>
      <c r="U426" s="3"/>
      <c r="W426" s="3"/>
      <c r="X426" s="3"/>
      <c r="AA426" s="2"/>
    </row>
    <row r="427" spans="19:27" x14ac:dyDescent="0.2">
      <c r="S427" s="52"/>
      <c r="T427" s="53"/>
      <c r="U427" s="3"/>
      <c r="W427" s="3"/>
      <c r="X427" s="3"/>
      <c r="AA427" s="2"/>
    </row>
    <row r="428" spans="19:27" x14ac:dyDescent="0.2">
      <c r="S428" s="52"/>
      <c r="T428" s="53"/>
      <c r="U428" s="3"/>
      <c r="W428" s="3"/>
      <c r="X428" s="3"/>
      <c r="AA428" s="2"/>
    </row>
    <row r="429" spans="19:27" x14ac:dyDescent="0.2">
      <c r="S429" s="52"/>
      <c r="T429" s="53"/>
      <c r="U429" s="3"/>
      <c r="W429" s="3"/>
      <c r="X429" s="3"/>
      <c r="AA429" s="2"/>
    </row>
    <row r="430" spans="19:27" x14ac:dyDescent="0.2">
      <c r="S430" s="52"/>
      <c r="T430" s="53"/>
      <c r="U430" s="3"/>
      <c r="W430" s="3"/>
      <c r="X430" s="3"/>
      <c r="AA430" s="2"/>
    </row>
    <row r="431" spans="19:27" x14ac:dyDescent="0.2">
      <c r="S431" s="52"/>
      <c r="T431" s="53"/>
      <c r="U431" s="3"/>
      <c r="W431" s="3"/>
      <c r="X431" s="3"/>
      <c r="AA431" s="2"/>
    </row>
    <row r="432" spans="19:27" x14ac:dyDescent="0.2">
      <c r="S432" s="52"/>
      <c r="T432" s="53"/>
      <c r="U432" s="3"/>
      <c r="W432" s="3"/>
      <c r="X432" s="3"/>
      <c r="AA432" s="2"/>
    </row>
    <row r="433" spans="19:27" x14ac:dyDescent="0.2">
      <c r="S433" s="52"/>
      <c r="T433" s="53"/>
      <c r="U433" s="3"/>
      <c r="W433" s="3"/>
      <c r="X433" s="3"/>
      <c r="AA433" s="2"/>
    </row>
    <row r="434" spans="19:27" x14ac:dyDescent="0.2">
      <c r="S434" s="52"/>
      <c r="T434" s="53"/>
      <c r="U434" s="3"/>
      <c r="W434" s="3"/>
      <c r="X434" s="3"/>
      <c r="AA434" s="2"/>
    </row>
    <row r="435" spans="19:27" x14ac:dyDescent="0.2">
      <c r="S435" s="52"/>
      <c r="T435" s="53"/>
      <c r="U435" s="3"/>
      <c r="W435" s="3"/>
      <c r="X435" s="3"/>
      <c r="AA435" s="2"/>
    </row>
    <row r="436" spans="19:27" x14ac:dyDescent="0.2">
      <c r="S436" s="52"/>
      <c r="T436" s="53"/>
      <c r="U436" s="3"/>
      <c r="W436" s="3"/>
      <c r="X436" s="3"/>
      <c r="AA436" s="2"/>
    </row>
    <row r="437" spans="19:27" x14ac:dyDescent="0.2">
      <c r="S437" s="52"/>
      <c r="T437" s="53"/>
      <c r="U437" s="3"/>
      <c r="W437" s="3"/>
      <c r="X437" s="3"/>
      <c r="AA437" s="2"/>
    </row>
    <row r="438" spans="19:27" x14ac:dyDescent="0.2">
      <c r="S438" s="52"/>
      <c r="T438" s="53"/>
      <c r="U438" s="3"/>
      <c r="W438" s="3"/>
      <c r="X438" s="3"/>
      <c r="AA438" s="2"/>
    </row>
    <row r="439" spans="19:27" x14ac:dyDescent="0.2">
      <c r="S439" s="52"/>
      <c r="T439" s="53"/>
      <c r="U439" s="3"/>
      <c r="W439" s="3"/>
      <c r="X439" s="3"/>
      <c r="AA439" s="2"/>
    </row>
    <row r="440" spans="19:27" x14ac:dyDescent="0.2">
      <c r="S440" s="52"/>
      <c r="T440" s="53"/>
      <c r="U440" s="3"/>
      <c r="W440" s="3"/>
      <c r="X440" s="3"/>
      <c r="AA440" s="2"/>
    </row>
    <row r="441" spans="19:27" x14ac:dyDescent="0.2">
      <c r="S441" s="52"/>
      <c r="T441" s="53"/>
      <c r="U441" s="3"/>
      <c r="W441" s="3"/>
      <c r="X441" s="3"/>
      <c r="AA441" s="2"/>
    </row>
    <row r="442" spans="19:27" x14ac:dyDescent="0.2">
      <c r="S442" s="52"/>
      <c r="T442" s="53"/>
      <c r="U442" s="3"/>
      <c r="W442" s="3"/>
      <c r="X442" s="3"/>
      <c r="AA442" s="2"/>
    </row>
    <row r="443" spans="19:27" x14ac:dyDescent="0.2">
      <c r="S443" s="52"/>
      <c r="T443" s="53"/>
      <c r="U443" s="3"/>
      <c r="W443" s="3"/>
      <c r="X443" s="3"/>
      <c r="AA443" s="2"/>
    </row>
    <row r="444" spans="19:27" x14ac:dyDescent="0.2">
      <c r="S444" s="52"/>
      <c r="T444" s="53"/>
      <c r="U444" s="3"/>
      <c r="W444" s="3"/>
      <c r="X444" s="3"/>
      <c r="AA444" s="2"/>
    </row>
    <row r="445" spans="19:27" x14ac:dyDescent="0.2">
      <c r="S445" s="52"/>
      <c r="T445" s="53"/>
      <c r="U445" s="3"/>
      <c r="W445" s="3"/>
      <c r="X445" s="3"/>
      <c r="AA445" s="2"/>
    </row>
    <row r="446" spans="19:27" x14ac:dyDescent="0.2">
      <c r="S446" s="52"/>
      <c r="T446" s="53"/>
      <c r="U446" s="3"/>
      <c r="W446" s="3"/>
      <c r="X446" s="3"/>
      <c r="AA446" s="2"/>
    </row>
    <row r="447" spans="19:27" x14ac:dyDescent="0.2">
      <c r="S447" s="52"/>
      <c r="T447" s="53"/>
      <c r="U447" s="3"/>
      <c r="W447" s="3"/>
      <c r="X447" s="3"/>
      <c r="AA447" s="2"/>
    </row>
    <row r="448" spans="19:27" x14ac:dyDescent="0.2">
      <c r="S448" s="52"/>
      <c r="T448" s="53"/>
      <c r="U448" s="3"/>
      <c r="W448" s="3"/>
      <c r="X448" s="3"/>
      <c r="AA448" s="2"/>
    </row>
    <row r="449" spans="19:27" x14ac:dyDescent="0.2">
      <c r="S449" s="52"/>
      <c r="T449" s="53"/>
      <c r="U449" s="3"/>
      <c r="W449" s="3"/>
      <c r="X449" s="3"/>
      <c r="AA449" s="2"/>
    </row>
    <row r="450" spans="19:27" x14ac:dyDescent="0.2">
      <c r="S450" s="52"/>
      <c r="T450" s="53"/>
      <c r="U450" s="3"/>
      <c r="W450" s="3"/>
      <c r="X450" s="3"/>
      <c r="AA450" s="2"/>
    </row>
    <row r="451" spans="19:27" x14ac:dyDescent="0.2">
      <c r="S451" s="52"/>
      <c r="T451" s="53"/>
      <c r="U451" s="3"/>
      <c r="W451" s="3"/>
      <c r="X451" s="3"/>
      <c r="AA451" s="2"/>
    </row>
    <row r="452" spans="19:27" x14ac:dyDescent="0.2">
      <c r="S452" s="52"/>
      <c r="T452" s="53"/>
      <c r="U452" s="3"/>
      <c r="W452" s="3"/>
      <c r="X452" s="3"/>
      <c r="AA452" s="2"/>
    </row>
    <row r="453" spans="19:27" x14ac:dyDescent="0.2">
      <c r="S453" s="52"/>
      <c r="T453" s="53"/>
      <c r="U453" s="3"/>
      <c r="W453" s="3"/>
      <c r="X453" s="3"/>
      <c r="AA453" s="2"/>
    </row>
    <row r="454" spans="19:27" x14ac:dyDescent="0.2">
      <c r="S454" s="52"/>
      <c r="T454" s="53"/>
      <c r="U454" s="3"/>
      <c r="W454" s="3"/>
      <c r="X454" s="3"/>
      <c r="AA454" s="2"/>
    </row>
    <row r="455" spans="19:27" x14ac:dyDescent="0.2">
      <c r="S455" s="52"/>
      <c r="T455" s="53"/>
      <c r="U455" s="3"/>
      <c r="W455" s="3"/>
      <c r="X455" s="3"/>
      <c r="AA455" s="2"/>
    </row>
    <row r="456" spans="19:27" x14ac:dyDescent="0.2">
      <c r="S456" s="52"/>
      <c r="T456" s="53"/>
      <c r="U456" s="3"/>
      <c r="W456" s="3"/>
      <c r="X456" s="3"/>
      <c r="AA456" s="2"/>
    </row>
    <row r="457" spans="19:27" x14ac:dyDescent="0.2">
      <c r="S457" s="52"/>
      <c r="T457" s="53"/>
      <c r="U457" s="3"/>
      <c r="W457" s="3"/>
      <c r="X457" s="3"/>
      <c r="AA457" s="2"/>
    </row>
    <row r="458" spans="19:27" x14ac:dyDescent="0.2">
      <c r="S458" s="52"/>
      <c r="T458" s="53"/>
      <c r="U458" s="3"/>
      <c r="W458" s="3"/>
      <c r="X458" s="3"/>
      <c r="AA458" s="2"/>
    </row>
    <row r="459" spans="19:27" x14ac:dyDescent="0.2">
      <c r="S459" s="52"/>
      <c r="T459" s="53"/>
      <c r="U459" s="3"/>
      <c r="W459" s="3"/>
      <c r="X459" s="3"/>
      <c r="AA459" s="2"/>
    </row>
    <row r="460" spans="19:27" x14ac:dyDescent="0.2">
      <c r="S460" s="52"/>
      <c r="T460" s="53"/>
      <c r="U460" s="3"/>
      <c r="W460" s="3"/>
      <c r="X460" s="3"/>
      <c r="AA460" s="2"/>
    </row>
    <row r="461" spans="19:27" x14ac:dyDescent="0.2">
      <c r="S461" s="52"/>
      <c r="T461" s="53"/>
      <c r="U461" s="3"/>
      <c r="W461" s="3"/>
      <c r="X461" s="3"/>
      <c r="AA461" s="2"/>
    </row>
    <row r="462" spans="19:27" x14ac:dyDescent="0.2">
      <c r="S462" s="52"/>
      <c r="T462" s="53"/>
      <c r="U462" s="3"/>
      <c r="W462" s="3"/>
      <c r="X462" s="3"/>
      <c r="AA462" s="2"/>
    </row>
    <row r="463" spans="19:27" x14ac:dyDescent="0.2">
      <c r="S463" s="52"/>
      <c r="T463" s="53"/>
      <c r="U463" s="3"/>
      <c r="W463" s="3"/>
      <c r="X463" s="3"/>
      <c r="AA463" s="2"/>
    </row>
    <row r="464" spans="19:27" x14ac:dyDescent="0.2">
      <c r="S464" s="52"/>
      <c r="T464" s="53"/>
      <c r="U464" s="3"/>
      <c r="W464" s="3"/>
      <c r="X464" s="3"/>
      <c r="AA464" s="2"/>
    </row>
    <row r="465" spans="19:27" x14ac:dyDescent="0.2">
      <c r="S465" s="52"/>
      <c r="T465" s="53"/>
      <c r="U465" s="3"/>
      <c r="W465" s="3"/>
      <c r="X465" s="3"/>
      <c r="AA465" s="2"/>
    </row>
    <row r="466" spans="19:27" x14ac:dyDescent="0.2">
      <c r="S466" s="52"/>
      <c r="T466" s="53"/>
      <c r="U466" s="3"/>
      <c r="W466" s="3"/>
      <c r="X466" s="3"/>
      <c r="AA466" s="2"/>
    </row>
    <row r="467" spans="19:27" x14ac:dyDescent="0.2">
      <c r="S467" s="52"/>
      <c r="T467" s="53"/>
      <c r="U467" s="3"/>
      <c r="W467" s="3"/>
      <c r="X467" s="3"/>
      <c r="AA467" s="2"/>
    </row>
    <row r="468" spans="19:27" x14ac:dyDescent="0.2">
      <c r="S468" s="52"/>
      <c r="T468" s="53"/>
      <c r="U468" s="3"/>
      <c r="W468" s="3"/>
      <c r="X468" s="3"/>
      <c r="AA468" s="2"/>
    </row>
    <row r="469" spans="19:27" x14ac:dyDescent="0.2">
      <c r="S469" s="52"/>
      <c r="T469" s="53"/>
      <c r="U469" s="3"/>
      <c r="W469" s="3"/>
      <c r="X469" s="3"/>
      <c r="AA469" s="2"/>
    </row>
    <row r="470" spans="19:27" x14ac:dyDescent="0.2">
      <c r="S470" s="52"/>
      <c r="T470" s="53"/>
      <c r="U470" s="3"/>
      <c r="W470" s="3"/>
      <c r="X470" s="3"/>
      <c r="AA470" s="2"/>
    </row>
    <row r="471" spans="19:27" x14ac:dyDescent="0.2">
      <c r="S471" s="52"/>
      <c r="T471" s="53"/>
      <c r="U471" s="3"/>
      <c r="W471" s="3"/>
      <c r="X471" s="3"/>
      <c r="AA471" s="2"/>
    </row>
    <row r="472" spans="19:27" x14ac:dyDescent="0.2">
      <c r="S472" s="52"/>
      <c r="T472" s="53"/>
      <c r="U472" s="3"/>
      <c r="W472" s="3"/>
      <c r="X472" s="3"/>
      <c r="AA472" s="2"/>
    </row>
    <row r="473" spans="19:27" x14ac:dyDescent="0.2">
      <c r="S473" s="52"/>
      <c r="T473" s="53"/>
      <c r="U473" s="3"/>
      <c r="W473" s="3"/>
      <c r="X473" s="3"/>
      <c r="AA473" s="2"/>
    </row>
    <row r="474" spans="19:27" x14ac:dyDescent="0.2">
      <c r="S474" s="52"/>
      <c r="T474" s="53"/>
      <c r="U474" s="3"/>
      <c r="W474" s="3"/>
      <c r="X474" s="3"/>
      <c r="AA474" s="2"/>
    </row>
    <row r="475" spans="19:27" x14ac:dyDescent="0.2">
      <c r="S475" s="52"/>
      <c r="T475" s="53"/>
      <c r="U475" s="3"/>
      <c r="W475" s="3"/>
      <c r="X475" s="3"/>
      <c r="AA475" s="2"/>
    </row>
    <row r="476" spans="19:27" x14ac:dyDescent="0.2">
      <c r="S476" s="52"/>
      <c r="T476" s="53"/>
      <c r="U476" s="3"/>
      <c r="W476" s="3"/>
      <c r="X476" s="3"/>
      <c r="AA476" s="2"/>
    </row>
    <row r="477" spans="19:27" x14ac:dyDescent="0.2">
      <c r="S477" s="52"/>
      <c r="T477" s="53"/>
      <c r="U477" s="3"/>
      <c r="W477" s="3"/>
      <c r="X477" s="3"/>
      <c r="AA477" s="2"/>
    </row>
    <row r="478" spans="19:27" x14ac:dyDescent="0.2">
      <c r="S478" s="52"/>
      <c r="T478" s="53"/>
      <c r="U478" s="3"/>
      <c r="W478" s="3"/>
      <c r="X478" s="3"/>
      <c r="AA478" s="2"/>
    </row>
    <row r="479" spans="19:27" x14ac:dyDescent="0.2">
      <c r="S479" s="52"/>
      <c r="T479" s="53"/>
      <c r="U479" s="3"/>
      <c r="W479" s="3"/>
      <c r="X479" s="3"/>
      <c r="AA479" s="2"/>
    </row>
    <row r="480" spans="19:27" x14ac:dyDescent="0.2">
      <c r="S480" s="52"/>
      <c r="T480" s="53"/>
      <c r="U480" s="3"/>
      <c r="W480" s="3"/>
      <c r="X480" s="3"/>
      <c r="AA480" s="2"/>
    </row>
    <row r="481" spans="19:27" x14ac:dyDescent="0.2">
      <c r="S481" s="52"/>
      <c r="T481" s="53"/>
      <c r="U481" s="3"/>
      <c r="W481" s="3"/>
      <c r="X481" s="3"/>
      <c r="AA481" s="2"/>
    </row>
    <row r="482" spans="19:27" x14ac:dyDescent="0.2">
      <c r="S482" s="52"/>
      <c r="T482" s="53"/>
      <c r="U482" s="3"/>
      <c r="W482" s="3"/>
      <c r="X482" s="3"/>
      <c r="AA482" s="2"/>
    </row>
    <row r="483" spans="19:27" x14ac:dyDescent="0.2">
      <c r="S483" s="52"/>
      <c r="T483" s="53"/>
      <c r="U483" s="3"/>
      <c r="W483" s="3"/>
      <c r="X483" s="3"/>
      <c r="AA483" s="2"/>
    </row>
    <row r="484" spans="19:27" x14ac:dyDescent="0.2">
      <c r="S484" s="52"/>
      <c r="T484" s="53"/>
      <c r="U484" s="3"/>
      <c r="W484" s="3"/>
      <c r="X484" s="3"/>
      <c r="AA484" s="2"/>
    </row>
    <row r="485" spans="19:27" x14ac:dyDescent="0.2">
      <c r="S485" s="52"/>
      <c r="T485" s="53"/>
      <c r="U485" s="3"/>
      <c r="W485" s="3"/>
      <c r="X485" s="3"/>
      <c r="AA485" s="2"/>
    </row>
    <row r="486" spans="19:27" x14ac:dyDescent="0.2">
      <c r="S486" s="52"/>
      <c r="T486" s="53"/>
      <c r="U486" s="3"/>
      <c r="W486" s="3"/>
      <c r="X486" s="3"/>
      <c r="AA486" s="2"/>
    </row>
    <row r="487" spans="19:27" x14ac:dyDescent="0.2">
      <c r="S487" s="52"/>
      <c r="T487" s="53"/>
      <c r="U487" s="3"/>
      <c r="W487" s="3"/>
      <c r="X487" s="3"/>
      <c r="AA487" s="2"/>
    </row>
    <row r="488" spans="19:27" x14ac:dyDescent="0.2">
      <c r="S488" s="52"/>
      <c r="T488" s="53"/>
      <c r="U488" s="3"/>
      <c r="W488" s="3"/>
      <c r="X488" s="3"/>
      <c r="AA488" s="2"/>
    </row>
    <row r="489" spans="19:27" x14ac:dyDescent="0.2">
      <c r="S489" s="52"/>
      <c r="T489" s="53"/>
      <c r="U489" s="3"/>
      <c r="W489" s="3"/>
      <c r="X489" s="3"/>
      <c r="AA489" s="2"/>
    </row>
    <row r="490" spans="19:27" x14ac:dyDescent="0.2">
      <c r="S490" s="52"/>
      <c r="T490" s="53"/>
      <c r="U490" s="3"/>
      <c r="W490" s="3"/>
      <c r="X490" s="3"/>
      <c r="AA490" s="2"/>
    </row>
    <row r="491" spans="19:27" x14ac:dyDescent="0.2">
      <c r="S491" s="52"/>
      <c r="T491" s="53"/>
      <c r="U491" s="3"/>
      <c r="W491" s="3"/>
      <c r="X491" s="3"/>
      <c r="AA491" s="2"/>
    </row>
    <row r="492" spans="19:27" x14ac:dyDescent="0.2">
      <c r="S492" s="52"/>
      <c r="T492" s="53"/>
      <c r="U492" s="3"/>
      <c r="W492" s="3"/>
      <c r="X492" s="3"/>
      <c r="AA492" s="2"/>
    </row>
    <row r="493" spans="19:27" x14ac:dyDescent="0.2">
      <c r="S493" s="52"/>
      <c r="T493" s="53"/>
      <c r="U493" s="3"/>
      <c r="W493" s="3"/>
      <c r="X493" s="3"/>
      <c r="AA493" s="2"/>
    </row>
    <row r="494" spans="19:27" x14ac:dyDescent="0.2">
      <c r="S494" s="52"/>
      <c r="T494" s="53"/>
      <c r="U494" s="3"/>
      <c r="W494" s="3"/>
      <c r="X494" s="3"/>
      <c r="AA494" s="2"/>
    </row>
    <row r="495" spans="19:27" x14ac:dyDescent="0.2">
      <c r="S495" s="52"/>
      <c r="T495" s="53"/>
      <c r="U495" s="3"/>
      <c r="W495" s="3"/>
      <c r="X495" s="3"/>
      <c r="AA495" s="2"/>
    </row>
    <row r="496" spans="19:27" x14ac:dyDescent="0.2">
      <c r="S496" s="52"/>
      <c r="T496" s="53"/>
      <c r="U496" s="3"/>
      <c r="W496" s="3"/>
      <c r="X496" s="3"/>
      <c r="AA496" s="2"/>
    </row>
    <row r="497" spans="19:27" x14ac:dyDescent="0.2">
      <c r="S497" s="52"/>
      <c r="T497" s="53"/>
      <c r="U497" s="3"/>
      <c r="W497" s="3"/>
      <c r="X497" s="3"/>
      <c r="AA497" s="2"/>
    </row>
    <row r="498" spans="19:27" x14ac:dyDescent="0.2">
      <c r="S498" s="52"/>
      <c r="T498" s="53"/>
      <c r="U498" s="3"/>
      <c r="W498" s="3"/>
      <c r="X498" s="3"/>
      <c r="AA498" s="2"/>
    </row>
    <row r="499" spans="19:27" x14ac:dyDescent="0.2">
      <c r="S499" s="52"/>
      <c r="T499" s="53"/>
      <c r="U499" s="3"/>
      <c r="W499" s="3"/>
      <c r="X499" s="3"/>
      <c r="AA499" s="2"/>
    </row>
    <row r="500" spans="19:27" x14ac:dyDescent="0.2">
      <c r="S500" s="52"/>
      <c r="T500" s="53"/>
      <c r="U500" s="3"/>
      <c r="W500" s="3"/>
      <c r="X500" s="3"/>
      <c r="AA500" s="2"/>
    </row>
    <row r="501" spans="19:27" x14ac:dyDescent="0.2">
      <c r="S501" s="52"/>
      <c r="T501" s="53"/>
      <c r="U501" s="3"/>
      <c r="W501" s="3"/>
      <c r="X501" s="3"/>
      <c r="AA501" s="2"/>
    </row>
    <row r="502" spans="19:27" x14ac:dyDescent="0.2">
      <c r="S502" s="52"/>
      <c r="T502" s="53"/>
      <c r="U502" s="3"/>
      <c r="W502" s="3"/>
      <c r="X502" s="3"/>
      <c r="AA502" s="2"/>
    </row>
    <row r="503" spans="19:27" x14ac:dyDescent="0.2">
      <c r="S503" s="52"/>
      <c r="T503" s="53"/>
      <c r="U503" s="3"/>
      <c r="W503" s="3"/>
      <c r="X503" s="3"/>
      <c r="AA503" s="2"/>
    </row>
    <row r="504" spans="19:27" x14ac:dyDescent="0.2">
      <c r="S504" s="52"/>
      <c r="T504" s="53"/>
      <c r="U504" s="3"/>
      <c r="W504" s="3"/>
      <c r="X504" s="3"/>
      <c r="AA504" s="2"/>
    </row>
    <row r="505" spans="19:27" x14ac:dyDescent="0.2">
      <c r="S505" s="52"/>
      <c r="T505" s="53"/>
      <c r="U505" s="3"/>
      <c r="W505" s="3"/>
      <c r="X505" s="3"/>
      <c r="AA505" s="2"/>
    </row>
    <row r="506" spans="19:27" x14ac:dyDescent="0.2">
      <c r="S506" s="52"/>
      <c r="T506" s="53"/>
      <c r="U506" s="3"/>
      <c r="W506" s="3"/>
      <c r="X506" s="3"/>
      <c r="AA506" s="2"/>
    </row>
    <row r="507" spans="19:27" x14ac:dyDescent="0.2">
      <c r="S507" s="52"/>
      <c r="T507" s="53"/>
      <c r="U507" s="3"/>
      <c r="W507" s="3"/>
      <c r="X507" s="3"/>
      <c r="AA507" s="2"/>
    </row>
    <row r="508" spans="19:27" x14ac:dyDescent="0.2">
      <c r="S508" s="52"/>
      <c r="T508" s="53"/>
      <c r="U508" s="3"/>
      <c r="W508" s="3"/>
      <c r="X508" s="3"/>
      <c r="AA508" s="2"/>
    </row>
    <row r="509" spans="19:27" x14ac:dyDescent="0.2">
      <c r="S509" s="52"/>
      <c r="T509" s="53"/>
      <c r="U509" s="3"/>
      <c r="W509" s="3"/>
      <c r="X509" s="3"/>
      <c r="AA509" s="2"/>
    </row>
    <row r="510" spans="19:27" x14ac:dyDescent="0.2">
      <c r="S510" s="52"/>
      <c r="T510" s="53"/>
      <c r="U510" s="3"/>
      <c r="W510" s="3"/>
      <c r="X510" s="3"/>
      <c r="AA510" s="2"/>
    </row>
    <row r="511" spans="19:27" x14ac:dyDescent="0.2">
      <c r="S511" s="52"/>
      <c r="T511" s="53"/>
      <c r="U511" s="3"/>
      <c r="W511" s="3"/>
      <c r="X511" s="3"/>
      <c r="AA511" s="2"/>
    </row>
    <row r="512" spans="19:27" x14ac:dyDescent="0.2">
      <c r="S512" s="52"/>
      <c r="T512" s="53"/>
      <c r="U512" s="3"/>
      <c r="W512" s="3"/>
      <c r="X512" s="3"/>
      <c r="AA512" s="2"/>
    </row>
    <row r="513" spans="19:27" x14ac:dyDescent="0.2">
      <c r="S513" s="52"/>
      <c r="T513" s="53"/>
      <c r="U513" s="3"/>
      <c r="W513" s="3"/>
      <c r="X513" s="3"/>
      <c r="AA513" s="2"/>
    </row>
    <row r="514" spans="19:27" x14ac:dyDescent="0.2">
      <c r="S514" s="52"/>
      <c r="T514" s="53"/>
      <c r="U514" s="3"/>
      <c r="W514" s="3"/>
      <c r="X514" s="3"/>
      <c r="AA514" s="2"/>
    </row>
    <row r="515" spans="19:27" x14ac:dyDescent="0.2">
      <c r="S515" s="52"/>
      <c r="T515" s="53"/>
      <c r="U515" s="3"/>
      <c r="W515" s="3"/>
      <c r="X515" s="3"/>
      <c r="AA515" s="2"/>
    </row>
    <row r="516" spans="19:27" x14ac:dyDescent="0.2">
      <c r="S516" s="52"/>
      <c r="T516" s="53"/>
      <c r="U516" s="3"/>
      <c r="W516" s="3"/>
      <c r="X516" s="3"/>
      <c r="AA516" s="2"/>
    </row>
    <row r="517" spans="19:27" x14ac:dyDescent="0.2">
      <c r="S517" s="52"/>
      <c r="T517" s="53"/>
      <c r="U517" s="3"/>
      <c r="W517" s="3"/>
      <c r="X517" s="3"/>
      <c r="AA517" s="2"/>
    </row>
    <row r="518" spans="19:27" x14ac:dyDescent="0.2">
      <c r="S518" s="52"/>
      <c r="T518" s="53"/>
      <c r="U518" s="3"/>
      <c r="W518" s="3"/>
      <c r="X518" s="3"/>
      <c r="AA518" s="2"/>
    </row>
    <row r="519" spans="19:27" x14ac:dyDescent="0.2">
      <c r="S519" s="52"/>
      <c r="T519" s="53"/>
      <c r="U519" s="3"/>
      <c r="W519" s="3"/>
      <c r="X519" s="3"/>
      <c r="AA519" s="2"/>
    </row>
    <row r="520" spans="19:27" x14ac:dyDescent="0.2">
      <c r="S520" s="52"/>
      <c r="T520" s="53"/>
      <c r="U520" s="3"/>
      <c r="W520" s="3"/>
      <c r="X520" s="3"/>
      <c r="AA520" s="2"/>
    </row>
    <row r="521" spans="19:27" x14ac:dyDescent="0.2">
      <c r="S521" s="52"/>
      <c r="T521" s="53"/>
      <c r="U521" s="3"/>
      <c r="W521" s="3"/>
      <c r="X521" s="3"/>
      <c r="AA521" s="2"/>
    </row>
    <row r="522" spans="19:27" x14ac:dyDescent="0.2">
      <c r="S522" s="52"/>
      <c r="T522" s="53"/>
      <c r="U522" s="3"/>
      <c r="W522" s="3"/>
      <c r="X522" s="3"/>
      <c r="AA522" s="2"/>
    </row>
    <row r="523" spans="19:27" x14ac:dyDescent="0.2">
      <c r="S523" s="52"/>
      <c r="T523" s="53"/>
      <c r="U523" s="3"/>
      <c r="W523" s="3"/>
      <c r="X523" s="3"/>
      <c r="AA523" s="2"/>
    </row>
    <row r="524" spans="19:27" x14ac:dyDescent="0.2">
      <c r="S524" s="52"/>
      <c r="T524" s="53"/>
      <c r="U524" s="3"/>
      <c r="W524" s="3"/>
      <c r="X524" s="3"/>
      <c r="AA524" s="2"/>
    </row>
    <row r="525" spans="19:27" x14ac:dyDescent="0.2">
      <c r="S525" s="52"/>
      <c r="T525" s="53"/>
      <c r="U525" s="3"/>
      <c r="W525" s="3"/>
      <c r="X525" s="3"/>
      <c r="AA525" s="2"/>
    </row>
    <row r="526" spans="19:27" x14ac:dyDescent="0.2">
      <c r="S526" s="52"/>
      <c r="T526" s="53"/>
      <c r="U526" s="3"/>
      <c r="W526" s="3"/>
      <c r="X526" s="3"/>
      <c r="AA526" s="2"/>
    </row>
    <row r="527" spans="19:27" x14ac:dyDescent="0.2">
      <c r="S527" s="52"/>
      <c r="T527" s="53"/>
      <c r="U527" s="3"/>
      <c r="W527" s="3"/>
      <c r="X527" s="3"/>
      <c r="AA527" s="2"/>
    </row>
    <row r="528" spans="19:27" x14ac:dyDescent="0.2">
      <c r="S528" s="52"/>
      <c r="T528" s="53"/>
      <c r="U528" s="3"/>
      <c r="W528" s="3"/>
      <c r="X528" s="3"/>
      <c r="AA528" s="2"/>
    </row>
    <row r="529" spans="19:27" x14ac:dyDescent="0.2">
      <c r="S529" s="52"/>
      <c r="T529" s="53"/>
      <c r="U529" s="3"/>
      <c r="W529" s="3"/>
      <c r="X529" s="3"/>
      <c r="AA529" s="2"/>
    </row>
    <row r="530" spans="19:27" x14ac:dyDescent="0.2">
      <c r="S530" s="52"/>
      <c r="T530" s="53"/>
      <c r="U530" s="3"/>
      <c r="W530" s="3"/>
      <c r="X530" s="3"/>
      <c r="AA530" s="2"/>
    </row>
    <row r="531" spans="19:27" x14ac:dyDescent="0.2">
      <c r="S531" s="52"/>
      <c r="T531" s="53"/>
      <c r="U531" s="3"/>
      <c r="W531" s="3"/>
      <c r="X531" s="3"/>
      <c r="AA531" s="2"/>
    </row>
    <row r="532" spans="19:27" x14ac:dyDescent="0.2">
      <c r="S532" s="52"/>
      <c r="T532" s="53"/>
      <c r="U532" s="3"/>
      <c r="W532" s="3"/>
      <c r="X532" s="3"/>
      <c r="AA532" s="2"/>
    </row>
    <row r="533" spans="19:27" x14ac:dyDescent="0.2">
      <c r="S533" s="52"/>
      <c r="T533" s="53"/>
      <c r="U533" s="3"/>
      <c r="W533" s="3"/>
      <c r="X533" s="3"/>
      <c r="AA533" s="2"/>
    </row>
    <row r="534" spans="19:27" x14ac:dyDescent="0.2">
      <c r="S534" s="52"/>
      <c r="T534" s="53"/>
      <c r="U534" s="3"/>
      <c r="W534" s="3"/>
      <c r="X534" s="3"/>
      <c r="AA534" s="2"/>
    </row>
    <row r="535" spans="19:27" x14ac:dyDescent="0.2">
      <c r="S535" s="52"/>
      <c r="T535" s="53"/>
      <c r="U535" s="3"/>
      <c r="W535" s="3"/>
      <c r="X535" s="3"/>
      <c r="AA535" s="2"/>
    </row>
    <row r="536" spans="19:27" x14ac:dyDescent="0.2">
      <c r="S536" s="52"/>
      <c r="T536" s="53"/>
      <c r="U536" s="3"/>
      <c r="W536" s="3"/>
      <c r="X536" s="3"/>
      <c r="AA536" s="2"/>
    </row>
    <row r="537" spans="19:27" x14ac:dyDescent="0.2">
      <c r="S537" s="52"/>
      <c r="T537" s="53"/>
      <c r="U537" s="3"/>
      <c r="W537" s="3"/>
      <c r="X537" s="3"/>
      <c r="AA537" s="2"/>
    </row>
    <row r="538" spans="19:27" x14ac:dyDescent="0.2">
      <c r="S538" s="52"/>
      <c r="T538" s="53"/>
      <c r="U538" s="3"/>
      <c r="W538" s="3"/>
      <c r="X538" s="3"/>
      <c r="AA538" s="2"/>
    </row>
    <row r="539" spans="19:27" x14ac:dyDescent="0.2">
      <c r="S539" s="52"/>
      <c r="T539" s="53"/>
      <c r="U539" s="3"/>
      <c r="W539" s="3"/>
      <c r="X539" s="3"/>
      <c r="AA539" s="2"/>
    </row>
    <row r="540" spans="19:27" x14ac:dyDescent="0.2">
      <c r="S540" s="52"/>
      <c r="T540" s="53"/>
      <c r="U540" s="3"/>
      <c r="W540" s="3"/>
      <c r="X540" s="3"/>
      <c r="AA540" s="2"/>
    </row>
    <row r="541" spans="19:27" x14ac:dyDescent="0.2">
      <c r="S541" s="52"/>
      <c r="T541" s="53"/>
      <c r="U541" s="3"/>
      <c r="W541" s="3"/>
      <c r="X541" s="3"/>
      <c r="AA541" s="2"/>
    </row>
    <row r="542" spans="19:27" x14ac:dyDescent="0.2">
      <c r="S542" s="52"/>
      <c r="T542" s="53"/>
      <c r="U542" s="3"/>
      <c r="W542" s="3"/>
      <c r="X542" s="3"/>
      <c r="AA542" s="2"/>
    </row>
    <row r="543" spans="19:27" x14ac:dyDescent="0.2">
      <c r="S543" s="52"/>
      <c r="T543" s="53"/>
      <c r="U543" s="3"/>
      <c r="W543" s="3"/>
      <c r="X543" s="3"/>
      <c r="AA543" s="2"/>
    </row>
    <row r="544" spans="19:27" x14ac:dyDescent="0.2">
      <c r="S544" s="52"/>
      <c r="T544" s="53"/>
      <c r="U544" s="3"/>
      <c r="W544" s="3"/>
      <c r="X544" s="3"/>
      <c r="AA544" s="2"/>
    </row>
    <row r="545" spans="19:27" x14ac:dyDescent="0.2">
      <c r="S545" s="52"/>
      <c r="T545" s="53"/>
      <c r="U545" s="3"/>
      <c r="W545" s="3"/>
      <c r="X545" s="3"/>
      <c r="AA545" s="2"/>
    </row>
    <row r="546" spans="19:27" x14ac:dyDescent="0.2">
      <c r="S546" s="52"/>
      <c r="T546" s="53"/>
      <c r="U546" s="3"/>
      <c r="W546" s="3"/>
      <c r="X546" s="3"/>
      <c r="AA546" s="2"/>
    </row>
    <row r="547" spans="19:27" x14ac:dyDescent="0.2">
      <c r="S547" s="52"/>
      <c r="T547" s="53"/>
      <c r="U547" s="3"/>
      <c r="W547" s="3"/>
      <c r="X547" s="3"/>
      <c r="AA547" s="2"/>
    </row>
    <row r="548" spans="19:27" x14ac:dyDescent="0.2">
      <c r="S548" s="52"/>
      <c r="T548" s="53"/>
      <c r="U548" s="3"/>
      <c r="W548" s="3"/>
      <c r="X548" s="3"/>
      <c r="AA548" s="2"/>
    </row>
    <row r="549" spans="19:27" x14ac:dyDescent="0.2">
      <c r="S549" s="52"/>
      <c r="T549" s="53"/>
      <c r="U549" s="3"/>
      <c r="W549" s="3"/>
      <c r="X549" s="3"/>
      <c r="AA549" s="2"/>
    </row>
    <row r="550" spans="19:27" x14ac:dyDescent="0.2">
      <c r="S550" s="52"/>
      <c r="T550" s="53"/>
      <c r="U550" s="3"/>
      <c r="W550" s="3"/>
      <c r="X550" s="3"/>
      <c r="AA550" s="2"/>
    </row>
    <row r="551" spans="19:27" x14ac:dyDescent="0.2">
      <c r="S551" s="52"/>
      <c r="T551" s="53"/>
      <c r="U551" s="3"/>
      <c r="W551" s="3"/>
      <c r="X551" s="3"/>
      <c r="AA551" s="2"/>
    </row>
    <row r="552" spans="19:27" x14ac:dyDescent="0.2">
      <c r="S552" s="52"/>
      <c r="T552" s="53"/>
      <c r="U552" s="3"/>
      <c r="W552" s="3"/>
      <c r="X552" s="3"/>
      <c r="AA552" s="2"/>
    </row>
    <row r="553" spans="19:27" x14ac:dyDescent="0.2">
      <c r="S553" s="52"/>
      <c r="T553" s="53"/>
      <c r="U553" s="3"/>
      <c r="W553" s="3"/>
      <c r="X553" s="3"/>
      <c r="AA553" s="2"/>
    </row>
    <row r="554" spans="19:27" x14ac:dyDescent="0.2">
      <c r="S554" s="52"/>
      <c r="T554" s="53"/>
      <c r="U554" s="3"/>
      <c r="W554" s="3"/>
      <c r="X554" s="3"/>
      <c r="AA554" s="2"/>
    </row>
    <row r="555" spans="19:27" x14ac:dyDescent="0.2">
      <c r="S555" s="52"/>
      <c r="T555" s="53"/>
      <c r="U555" s="3"/>
      <c r="W555" s="3"/>
      <c r="X555" s="3"/>
      <c r="AA555" s="2"/>
    </row>
    <row r="556" spans="19:27" x14ac:dyDescent="0.2">
      <c r="S556" s="52"/>
      <c r="T556" s="53"/>
      <c r="U556" s="3"/>
      <c r="W556" s="3"/>
      <c r="X556" s="3"/>
      <c r="AA556" s="2"/>
    </row>
    <row r="557" spans="19:27" x14ac:dyDescent="0.2">
      <c r="S557" s="52"/>
      <c r="T557" s="53"/>
      <c r="U557" s="3"/>
      <c r="W557" s="3"/>
      <c r="X557" s="3"/>
      <c r="AA557" s="2"/>
    </row>
    <row r="558" spans="19:27" x14ac:dyDescent="0.2">
      <c r="S558" s="52"/>
      <c r="T558" s="53"/>
      <c r="U558" s="3"/>
      <c r="W558" s="3"/>
      <c r="X558" s="3"/>
      <c r="AA558" s="2"/>
    </row>
    <row r="559" spans="19:27" x14ac:dyDescent="0.2">
      <c r="S559" s="52"/>
      <c r="T559" s="53"/>
      <c r="U559" s="3"/>
      <c r="W559" s="3"/>
      <c r="X559" s="3"/>
      <c r="AA559" s="2"/>
    </row>
    <row r="560" spans="19:27" x14ac:dyDescent="0.2">
      <c r="S560" s="52"/>
      <c r="T560" s="53"/>
      <c r="U560" s="3"/>
      <c r="W560" s="3"/>
      <c r="X560" s="3"/>
      <c r="AA560" s="2"/>
    </row>
    <row r="561" spans="19:27" x14ac:dyDescent="0.2">
      <c r="S561" s="52"/>
      <c r="T561" s="53"/>
      <c r="U561" s="3"/>
      <c r="W561" s="3"/>
      <c r="X561" s="3"/>
      <c r="AA561" s="2"/>
    </row>
    <row r="562" spans="19:27" x14ac:dyDescent="0.2">
      <c r="S562" s="52"/>
      <c r="T562" s="53"/>
      <c r="U562" s="3"/>
      <c r="W562" s="3"/>
      <c r="X562" s="3"/>
      <c r="AA562" s="2"/>
    </row>
    <row r="563" spans="19:27" x14ac:dyDescent="0.2">
      <c r="S563" s="52"/>
      <c r="T563" s="53"/>
      <c r="U563" s="3"/>
      <c r="W563" s="3"/>
      <c r="X563" s="3"/>
      <c r="AA563" s="2"/>
    </row>
    <row r="564" spans="19:27" x14ac:dyDescent="0.2">
      <c r="S564" s="52"/>
      <c r="T564" s="53"/>
      <c r="U564" s="3"/>
      <c r="W564" s="3"/>
      <c r="X564" s="3"/>
      <c r="AA564" s="2"/>
    </row>
    <row r="565" spans="19:27" x14ac:dyDescent="0.2">
      <c r="S565" s="52"/>
      <c r="T565" s="53"/>
      <c r="U565" s="3"/>
      <c r="W565" s="3"/>
      <c r="X565" s="3"/>
      <c r="AA565" s="2"/>
    </row>
    <row r="566" spans="19:27" x14ac:dyDescent="0.2">
      <c r="S566" s="52"/>
      <c r="T566" s="53"/>
      <c r="U566" s="3"/>
      <c r="W566" s="3"/>
      <c r="X566" s="3"/>
      <c r="AA566" s="2"/>
    </row>
    <row r="567" spans="19:27" x14ac:dyDescent="0.2">
      <c r="S567" s="52"/>
      <c r="T567" s="53"/>
      <c r="U567" s="3"/>
      <c r="W567" s="3"/>
      <c r="X567" s="3"/>
      <c r="AA567" s="2"/>
    </row>
    <row r="568" spans="19:27" x14ac:dyDescent="0.2">
      <c r="S568" s="52"/>
      <c r="T568" s="53"/>
      <c r="U568" s="3"/>
      <c r="W568" s="3"/>
      <c r="X568" s="3"/>
      <c r="AA568" s="2"/>
    </row>
    <row r="569" spans="19:27" x14ac:dyDescent="0.2">
      <c r="S569" s="52"/>
      <c r="T569" s="53"/>
      <c r="U569" s="3"/>
      <c r="W569" s="3"/>
      <c r="X569" s="3"/>
      <c r="AA569" s="2"/>
    </row>
    <row r="570" spans="19:27" x14ac:dyDescent="0.2">
      <c r="S570" s="52"/>
      <c r="T570" s="53"/>
      <c r="U570" s="3"/>
      <c r="W570" s="3"/>
      <c r="X570" s="3"/>
      <c r="AA570" s="2"/>
    </row>
    <row r="571" spans="19:27" x14ac:dyDescent="0.2">
      <c r="S571" s="52"/>
      <c r="T571" s="53"/>
      <c r="U571" s="3"/>
      <c r="W571" s="3"/>
      <c r="X571" s="3"/>
      <c r="AA571" s="2"/>
    </row>
    <row r="572" spans="19:27" x14ac:dyDescent="0.2">
      <c r="S572" s="52"/>
      <c r="T572" s="53"/>
      <c r="U572" s="3"/>
      <c r="W572" s="3"/>
      <c r="X572" s="3"/>
      <c r="AA572" s="2"/>
    </row>
    <row r="573" spans="19:27" x14ac:dyDescent="0.2">
      <c r="S573" s="52"/>
      <c r="T573" s="53"/>
      <c r="U573" s="3"/>
      <c r="W573" s="3"/>
      <c r="X573" s="3"/>
      <c r="AA573" s="2"/>
    </row>
    <row r="574" spans="19:27" x14ac:dyDescent="0.2">
      <c r="S574" s="52"/>
      <c r="T574" s="53"/>
      <c r="U574" s="3"/>
      <c r="W574" s="3"/>
      <c r="X574" s="3"/>
      <c r="AA574" s="2"/>
    </row>
    <row r="575" spans="19:27" x14ac:dyDescent="0.2">
      <c r="S575" s="52"/>
      <c r="T575" s="53"/>
      <c r="U575" s="3"/>
      <c r="W575" s="3"/>
      <c r="X575" s="3"/>
      <c r="AA575" s="2"/>
    </row>
    <row r="576" spans="19:27" x14ac:dyDescent="0.2">
      <c r="S576" s="52"/>
      <c r="T576" s="53"/>
      <c r="U576" s="3"/>
      <c r="W576" s="3"/>
      <c r="X576" s="3"/>
      <c r="AA576" s="2"/>
    </row>
    <row r="577" spans="19:27" x14ac:dyDescent="0.2">
      <c r="S577" s="52"/>
      <c r="T577" s="53"/>
      <c r="U577" s="3"/>
      <c r="W577" s="3"/>
      <c r="X577" s="3"/>
      <c r="AA577" s="2"/>
    </row>
    <row r="578" spans="19:27" x14ac:dyDescent="0.2">
      <c r="S578" s="52"/>
      <c r="T578" s="53"/>
      <c r="U578" s="3"/>
      <c r="W578" s="3"/>
      <c r="X578" s="3"/>
      <c r="AA578" s="2"/>
    </row>
    <row r="579" spans="19:27" x14ac:dyDescent="0.2">
      <c r="S579" s="52"/>
      <c r="T579" s="53"/>
      <c r="U579" s="3"/>
      <c r="W579" s="3"/>
      <c r="X579" s="3"/>
      <c r="AA579" s="2"/>
    </row>
    <row r="580" spans="19:27" x14ac:dyDescent="0.2">
      <c r="S580" s="52"/>
      <c r="T580" s="53"/>
      <c r="U580" s="3"/>
      <c r="W580" s="3"/>
      <c r="X580" s="3"/>
      <c r="AA580" s="2"/>
    </row>
    <row r="581" spans="19:27" x14ac:dyDescent="0.2">
      <c r="S581" s="52"/>
      <c r="T581" s="53"/>
      <c r="U581" s="3"/>
      <c r="W581" s="3"/>
      <c r="X581" s="3"/>
      <c r="AA581" s="2"/>
    </row>
    <row r="582" spans="19:27" x14ac:dyDescent="0.2">
      <c r="S582" s="52"/>
      <c r="T582" s="53"/>
      <c r="U582" s="3"/>
      <c r="W582" s="3"/>
      <c r="X582" s="3"/>
      <c r="AA582" s="2"/>
    </row>
    <row r="583" spans="19:27" x14ac:dyDescent="0.2">
      <c r="S583" s="52"/>
      <c r="T583" s="53"/>
      <c r="U583" s="3"/>
      <c r="W583" s="3"/>
      <c r="X583" s="3"/>
      <c r="AA583" s="2"/>
    </row>
    <row r="584" spans="19:27" x14ac:dyDescent="0.2">
      <c r="S584" s="52"/>
      <c r="T584" s="53"/>
      <c r="U584" s="3"/>
      <c r="W584" s="3"/>
      <c r="X584" s="3"/>
      <c r="AA584" s="2"/>
    </row>
    <row r="585" spans="19:27" x14ac:dyDescent="0.2">
      <c r="S585" s="52"/>
      <c r="T585" s="53"/>
      <c r="U585" s="3"/>
      <c r="W585" s="3"/>
      <c r="X585" s="3"/>
      <c r="AA585" s="2"/>
    </row>
    <row r="586" spans="19:27" x14ac:dyDescent="0.2">
      <c r="S586" s="52"/>
      <c r="T586" s="53"/>
      <c r="U586" s="3"/>
      <c r="W586" s="3"/>
      <c r="X586" s="3"/>
      <c r="AA586" s="2"/>
    </row>
    <row r="587" spans="19:27" x14ac:dyDescent="0.2">
      <c r="S587" s="52"/>
      <c r="T587" s="53"/>
      <c r="U587" s="3"/>
      <c r="W587" s="3"/>
      <c r="X587" s="3"/>
      <c r="AA587" s="2"/>
    </row>
    <row r="588" spans="19:27" x14ac:dyDescent="0.2">
      <c r="S588" s="52"/>
      <c r="T588" s="53"/>
      <c r="U588" s="3"/>
      <c r="W588" s="3"/>
      <c r="X588" s="3"/>
      <c r="AA588" s="2"/>
    </row>
    <row r="589" spans="19:27" x14ac:dyDescent="0.2">
      <c r="S589" s="52"/>
      <c r="T589" s="53"/>
      <c r="U589" s="3"/>
      <c r="W589" s="3"/>
      <c r="X589" s="3"/>
      <c r="AA589" s="2"/>
    </row>
    <row r="590" spans="19:27" x14ac:dyDescent="0.2">
      <c r="S590" s="52"/>
      <c r="T590" s="53"/>
      <c r="U590" s="3"/>
      <c r="W590" s="3"/>
      <c r="X590" s="3"/>
      <c r="AA590" s="2"/>
    </row>
    <row r="591" spans="19:27" x14ac:dyDescent="0.2">
      <c r="S591" s="52"/>
      <c r="T591" s="53"/>
      <c r="U591" s="3"/>
      <c r="W591" s="3"/>
      <c r="X591" s="3"/>
      <c r="AA591" s="2"/>
    </row>
    <row r="592" spans="19:27" x14ac:dyDescent="0.2">
      <c r="S592" s="52"/>
      <c r="T592" s="53"/>
      <c r="U592" s="3"/>
      <c r="W592" s="3"/>
      <c r="X592" s="3"/>
      <c r="AA592" s="2"/>
    </row>
    <row r="593" spans="19:27" x14ac:dyDescent="0.2">
      <c r="S593" s="52"/>
      <c r="T593" s="53"/>
      <c r="U593" s="3"/>
      <c r="W593" s="3"/>
      <c r="X593" s="3"/>
      <c r="AA593" s="2"/>
    </row>
    <row r="594" spans="19:27" x14ac:dyDescent="0.2">
      <c r="S594" s="52"/>
      <c r="T594" s="53"/>
      <c r="U594" s="3"/>
      <c r="W594" s="3"/>
      <c r="X594" s="3"/>
      <c r="AA594" s="2"/>
    </row>
    <row r="595" spans="19:27" x14ac:dyDescent="0.2">
      <c r="S595" s="52"/>
      <c r="T595" s="53"/>
      <c r="U595" s="3"/>
      <c r="W595" s="3"/>
      <c r="X595" s="3"/>
      <c r="AA595" s="2"/>
    </row>
    <row r="596" spans="19:27" x14ac:dyDescent="0.2">
      <c r="S596" s="52"/>
      <c r="T596" s="53"/>
      <c r="U596" s="3"/>
      <c r="W596" s="3"/>
      <c r="X596" s="3"/>
      <c r="AA596" s="2"/>
    </row>
    <row r="597" spans="19:27" x14ac:dyDescent="0.2">
      <c r="S597" s="52"/>
      <c r="T597" s="53"/>
      <c r="U597" s="3"/>
      <c r="W597" s="3"/>
      <c r="X597" s="3"/>
      <c r="AA597" s="2"/>
    </row>
    <row r="598" spans="19:27" x14ac:dyDescent="0.2">
      <c r="S598" s="52"/>
      <c r="T598" s="53"/>
      <c r="U598" s="3"/>
      <c r="W598" s="3"/>
      <c r="X598" s="3"/>
      <c r="AA598" s="2"/>
    </row>
    <row r="599" spans="19:27" x14ac:dyDescent="0.2">
      <c r="S599" s="52"/>
      <c r="T599" s="53"/>
      <c r="U599" s="3"/>
      <c r="W599" s="3"/>
      <c r="X599" s="3"/>
      <c r="AA599" s="2"/>
    </row>
    <row r="600" spans="19:27" x14ac:dyDescent="0.2">
      <c r="S600" s="52"/>
      <c r="T600" s="53"/>
      <c r="U600" s="3"/>
      <c r="W600" s="3"/>
      <c r="X600" s="3"/>
      <c r="AA600" s="2"/>
    </row>
    <row r="601" spans="19:27" x14ac:dyDescent="0.2">
      <c r="S601" s="52"/>
      <c r="T601" s="53"/>
      <c r="U601" s="3"/>
      <c r="W601" s="3"/>
      <c r="X601" s="3"/>
      <c r="AA601" s="2"/>
    </row>
    <row r="602" spans="19:27" x14ac:dyDescent="0.2">
      <c r="S602" s="52"/>
      <c r="T602" s="53"/>
      <c r="U602" s="3"/>
      <c r="W602" s="3"/>
      <c r="X602" s="3"/>
      <c r="AA602" s="2"/>
    </row>
    <row r="603" spans="19:27" x14ac:dyDescent="0.2">
      <c r="S603" s="52"/>
      <c r="T603" s="53"/>
      <c r="U603" s="3"/>
      <c r="W603" s="3"/>
      <c r="X603" s="3"/>
      <c r="AA603" s="2"/>
    </row>
    <row r="604" spans="19:27" x14ac:dyDescent="0.2">
      <c r="S604" s="52"/>
      <c r="T604" s="53"/>
      <c r="U604" s="3"/>
      <c r="W604" s="3"/>
      <c r="X604" s="3"/>
      <c r="AA604" s="2"/>
    </row>
    <row r="605" spans="19:27" x14ac:dyDescent="0.2">
      <c r="S605" s="52"/>
      <c r="T605" s="53"/>
      <c r="U605" s="3"/>
      <c r="W605" s="3"/>
      <c r="X605" s="3"/>
      <c r="AA605" s="2"/>
    </row>
    <row r="606" spans="19:27" x14ac:dyDescent="0.2">
      <c r="S606" s="52"/>
      <c r="T606" s="53"/>
      <c r="U606" s="3"/>
      <c r="W606" s="3"/>
      <c r="X606" s="3"/>
      <c r="AA606" s="2"/>
    </row>
    <row r="607" spans="19:27" x14ac:dyDescent="0.2">
      <c r="S607" s="52"/>
      <c r="T607" s="53"/>
      <c r="U607" s="3"/>
      <c r="W607" s="3"/>
      <c r="X607" s="3"/>
      <c r="AA607" s="2"/>
    </row>
    <row r="608" spans="19:27" x14ac:dyDescent="0.2">
      <c r="S608" s="52"/>
      <c r="T608" s="53"/>
      <c r="U608" s="3"/>
      <c r="W608" s="3"/>
      <c r="X608" s="3"/>
      <c r="AA608" s="2"/>
    </row>
    <row r="609" spans="19:27" x14ac:dyDescent="0.2">
      <c r="S609" s="52"/>
      <c r="T609" s="53"/>
      <c r="U609" s="3"/>
      <c r="W609" s="3"/>
      <c r="X609" s="3"/>
      <c r="AA609" s="2"/>
    </row>
    <row r="610" spans="19:27" x14ac:dyDescent="0.2">
      <c r="S610" s="52"/>
      <c r="T610" s="53"/>
      <c r="U610" s="3"/>
      <c r="W610" s="3"/>
      <c r="X610" s="3"/>
      <c r="AA610" s="2"/>
    </row>
    <row r="611" spans="19:27" x14ac:dyDescent="0.2">
      <c r="S611" s="52"/>
      <c r="T611" s="53"/>
      <c r="U611" s="3"/>
      <c r="W611" s="3"/>
      <c r="X611" s="3"/>
      <c r="AA611" s="2"/>
    </row>
    <row r="612" spans="19:27" x14ac:dyDescent="0.2">
      <c r="S612" s="52"/>
      <c r="T612" s="53"/>
      <c r="U612" s="3"/>
      <c r="W612" s="3"/>
      <c r="X612" s="3"/>
      <c r="AA612" s="2"/>
    </row>
    <row r="613" spans="19:27" x14ac:dyDescent="0.2">
      <c r="S613" s="52"/>
      <c r="T613" s="53"/>
      <c r="U613" s="3"/>
      <c r="W613" s="3"/>
      <c r="X613" s="3"/>
      <c r="AA613" s="2"/>
    </row>
    <row r="614" spans="19:27" x14ac:dyDescent="0.2">
      <c r="S614" s="52"/>
      <c r="T614" s="53"/>
      <c r="U614" s="3"/>
      <c r="W614" s="3"/>
      <c r="X614" s="3"/>
      <c r="AA614" s="2"/>
    </row>
    <row r="615" spans="19:27" x14ac:dyDescent="0.2">
      <c r="S615" s="52"/>
      <c r="T615" s="53"/>
      <c r="U615" s="3"/>
      <c r="W615" s="3"/>
      <c r="X615" s="3"/>
      <c r="AA615" s="2"/>
    </row>
    <row r="616" spans="19:27" x14ac:dyDescent="0.2">
      <c r="S616" s="52"/>
      <c r="T616" s="53"/>
      <c r="U616" s="3"/>
      <c r="W616" s="3"/>
      <c r="X616" s="3"/>
      <c r="AA616" s="2"/>
    </row>
    <row r="617" spans="19:27" x14ac:dyDescent="0.2">
      <c r="S617" s="52"/>
      <c r="T617" s="53"/>
      <c r="U617" s="3"/>
      <c r="W617" s="3"/>
      <c r="X617" s="3"/>
      <c r="AA617" s="2"/>
    </row>
    <row r="618" spans="19:27" x14ac:dyDescent="0.2">
      <c r="S618" s="52"/>
      <c r="T618" s="53"/>
      <c r="U618" s="3"/>
      <c r="W618" s="3"/>
      <c r="X618" s="3"/>
      <c r="AA618" s="2"/>
    </row>
    <row r="619" spans="19:27" x14ac:dyDescent="0.2">
      <c r="S619" s="52"/>
      <c r="T619" s="53"/>
      <c r="U619" s="3"/>
      <c r="W619" s="3"/>
      <c r="X619" s="3"/>
      <c r="AA619" s="2"/>
    </row>
    <row r="620" spans="19:27" x14ac:dyDescent="0.2">
      <c r="S620" s="52"/>
      <c r="T620" s="53"/>
      <c r="U620" s="3"/>
      <c r="W620" s="3"/>
      <c r="X620" s="3"/>
      <c r="AA620" s="2"/>
    </row>
    <row r="621" spans="19:27" x14ac:dyDescent="0.2">
      <c r="S621" s="52"/>
      <c r="T621" s="53"/>
      <c r="U621" s="3"/>
      <c r="W621" s="3"/>
      <c r="X621" s="3"/>
      <c r="AA621" s="2"/>
    </row>
    <row r="622" spans="19:27" x14ac:dyDescent="0.2">
      <c r="S622" s="52"/>
      <c r="T622" s="53"/>
      <c r="U622" s="3"/>
      <c r="W622" s="3"/>
      <c r="X622" s="3"/>
      <c r="AA622" s="2"/>
    </row>
    <row r="623" spans="19:27" x14ac:dyDescent="0.2">
      <c r="S623" s="52"/>
      <c r="T623" s="53"/>
      <c r="U623" s="3"/>
      <c r="W623" s="3"/>
      <c r="X623" s="3"/>
      <c r="AA623" s="2"/>
    </row>
    <row r="624" spans="19:27" x14ac:dyDescent="0.2">
      <c r="S624" s="52"/>
      <c r="T624" s="53"/>
      <c r="U624" s="3"/>
      <c r="W624" s="3"/>
      <c r="X624" s="3"/>
      <c r="AA624" s="2"/>
    </row>
    <row r="625" spans="19:27" x14ac:dyDescent="0.2">
      <c r="S625" s="52"/>
      <c r="T625" s="53"/>
      <c r="U625" s="3"/>
      <c r="W625" s="3"/>
      <c r="X625" s="3"/>
      <c r="AA625" s="2"/>
    </row>
    <row r="626" spans="19:27" x14ac:dyDescent="0.2">
      <c r="S626" s="52"/>
      <c r="T626" s="53"/>
      <c r="U626" s="3"/>
      <c r="W626" s="3"/>
      <c r="X626" s="3"/>
      <c r="AA626" s="2"/>
    </row>
    <row r="627" spans="19:27" x14ac:dyDescent="0.2">
      <c r="S627" s="52"/>
      <c r="T627" s="53"/>
      <c r="U627" s="3"/>
      <c r="W627" s="3"/>
      <c r="X627" s="3"/>
      <c r="AA627" s="2"/>
    </row>
    <row r="628" spans="19:27" x14ac:dyDescent="0.2">
      <c r="S628" s="52"/>
      <c r="T628" s="53"/>
      <c r="U628" s="3"/>
      <c r="W628" s="3"/>
      <c r="X628" s="3"/>
      <c r="AA628" s="2"/>
    </row>
    <row r="629" spans="19:27" x14ac:dyDescent="0.2">
      <c r="S629" s="52"/>
      <c r="T629" s="53"/>
      <c r="U629" s="3"/>
      <c r="W629" s="3"/>
      <c r="X629" s="3"/>
      <c r="AA629" s="2"/>
    </row>
    <row r="630" spans="19:27" x14ac:dyDescent="0.2">
      <c r="S630" s="52"/>
      <c r="T630" s="53"/>
      <c r="U630" s="3"/>
      <c r="W630" s="3"/>
      <c r="X630" s="3"/>
      <c r="AA630" s="2"/>
    </row>
    <row r="631" spans="19:27" x14ac:dyDescent="0.2">
      <c r="S631" s="52"/>
      <c r="T631" s="53"/>
      <c r="U631" s="3"/>
      <c r="W631" s="3"/>
      <c r="X631" s="3"/>
      <c r="AA631" s="2"/>
    </row>
    <row r="632" spans="19:27" x14ac:dyDescent="0.2">
      <c r="S632" s="52"/>
      <c r="T632" s="53"/>
      <c r="U632" s="3"/>
      <c r="W632" s="3"/>
      <c r="X632" s="3"/>
      <c r="AA632" s="2"/>
    </row>
    <row r="633" spans="19:27" x14ac:dyDescent="0.2">
      <c r="S633" s="52"/>
      <c r="T633" s="53"/>
      <c r="U633" s="3"/>
      <c r="W633" s="3"/>
      <c r="X633" s="3"/>
      <c r="AA633" s="2"/>
    </row>
    <row r="634" spans="19:27" x14ac:dyDescent="0.2">
      <c r="S634" s="52"/>
      <c r="T634" s="53"/>
      <c r="U634" s="3"/>
      <c r="W634" s="3"/>
      <c r="X634" s="3"/>
      <c r="AA634" s="2"/>
    </row>
    <row r="635" spans="19:27" x14ac:dyDescent="0.2">
      <c r="S635" s="52"/>
      <c r="T635" s="53"/>
      <c r="U635" s="3"/>
      <c r="W635" s="3"/>
      <c r="X635" s="3"/>
      <c r="AA635" s="2"/>
    </row>
    <row r="636" spans="19:27" x14ac:dyDescent="0.2">
      <c r="S636" s="52"/>
      <c r="T636" s="53"/>
      <c r="U636" s="3"/>
      <c r="W636" s="3"/>
      <c r="X636" s="3"/>
      <c r="AA636" s="2"/>
    </row>
    <row r="637" spans="19:27" x14ac:dyDescent="0.2">
      <c r="S637" s="52"/>
      <c r="T637" s="53"/>
      <c r="U637" s="3"/>
      <c r="W637" s="3"/>
      <c r="X637" s="3"/>
      <c r="AA637" s="2"/>
    </row>
    <row r="638" spans="19:27" x14ac:dyDescent="0.2">
      <c r="S638" s="52"/>
      <c r="T638" s="53"/>
      <c r="U638" s="3"/>
      <c r="W638" s="3"/>
      <c r="X638" s="3"/>
      <c r="AA638" s="2"/>
    </row>
    <row r="639" spans="19:27" x14ac:dyDescent="0.2">
      <c r="S639" s="52"/>
      <c r="T639" s="53"/>
      <c r="U639" s="3"/>
      <c r="W639" s="3"/>
      <c r="X639" s="3"/>
      <c r="AA639" s="2"/>
    </row>
    <row r="640" spans="19:27" x14ac:dyDescent="0.2">
      <c r="S640" s="52"/>
      <c r="T640" s="53"/>
      <c r="U640" s="3"/>
      <c r="W640" s="3"/>
      <c r="X640" s="3"/>
      <c r="AA640" s="2"/>
    </row>
    <row r="641" spans="19:27" x14ac:dyDescent="0.2">
      <c r="S641" s="52"/>
      <c r="T641" s="53"/>
      <c r="U641" s="3"/>
      <c r="W641" s="3"/>
      <c r="X641" s="3"/>
      <c r="AA641" s="2"/>
    </row>
    <row r="642" spans="19:27" x14ac:dyDescent="0.2">
      <c r="S642" s="52"/>
      <c r="T642" s="53"/>
      <c r="U642" s="3"/>
      <c r="W642" s="3"/>
      <c r="X642" s="3"/>
      <c r="AA642" s="2"/>
    </row>
    <row r="643" spans="19:27" x14ac:dyDescent="0.2">
      <c r="S643" s="52"/>
      <c r="T643" s="53"/>
      <c r="U643" s="3"/>
      <c r="W643" s="3"/>
      <c r="X643" s="3"/>
      <c r="AA643" s="2"/>
    </row>
    <row r="644" spans="19:27" x14ac:dyDescent="0.2">
      <c r="S644" s="52"/>
      <c r="T644" s="53"/>
      <c r="U644" s="3"/>
      <c r="W644" s="3"/>
      <c r="X644" s="3"/>
      <c r="AA644" s="2"/>
    </row>
    <row r="645" spans="19:27" x14ac:dyDescent="0.2">
      <c r="S645" s="52"/>
      <c r="T645" s="53"/>
      <c r="U645" s="3"/>
      <c r="W645" s="3"/>
      <c r="X645" s="3"/>
      <c r="AA645" s="2"/>
    </row>
    <row r="646" spans="19:27" x14ac:dyDescent="0.2">
      <c r="S646" s="52"/>
      <c r="T646" s="53"/>
      <c r="U646" s="3"/>
      <c r="W646" s="3"/>
      <c r="X646" s="3"/>
      <c r="AA646" s="2"/>
    </row>
    <row r="647" spans="19:27" x14ac:dyDescent="0.2">
      <c r="S647" s="52"/>
      <c r="T647" s="53"/>
      <c r="U647" s="3"/>
      <c r="W647" s="3"/>
      <c r="X647" s="3"/>
      <c r="AA647" s="2"/>
    </row>
    <row r="648" spans="19:27" x14ac:dyDescent="0.2">
      <c r="S648" s="52"/>
      <c r="T648" s="53"/>
      <c r="U648" s="3"/>
      <c r="W648" s="3"/>
      <c r="X648" s="3"/>
      <c r="AA648" s="2"/>
    </row>
    <row r="649" spans="19:27" x14ac:dyDescent="0.2">
      <c r="S649" s="52"/>
      <c r="T649" s="53"/>
      <c r="U649" s="3"/>
      <c r="W649" s="3"/>
      <c r="X649" s="3"/>
      <c r="AA649" s="2"/>
    </row>
    <row r="650" spans="19:27" x14ac:dyDescent="0.2">
      <c r="S650" s="52"/>
      <c r="T650" s="53"/>
      <c r="U650" s="3"/>
      <c r="W650" s="3"/>
      <c r="X650" s="3"/>
      <c r="AA650" s="2"/>
    </row>
    <row r="651" spans="19:27" x14ac:dyDescent="0.2">
      <c r="S651" s="52"/>
      <c r="T651" s="53"/>
      <c r="U651" s="3"/>
      <c r="W651" s="3"/>
      <c r="X651" s="3"/>
      <c r="AA651" s="2"/>
    </row>
    <row r="652" spans="19:27" x14ac:dyDescent="0.2">
      <c r="S652" s="52"/>
      <c r="T652" s="53"/>
      <c r="U652" s="3"/>
      <c r="W652" s="3"/>
      <c r="X652" s="3"/>
      <c r="AA652" s="2"/>
    </row>
    <row r="653" spans="19:27" x14ac:dyDescent="0.2">
      <c r="S653" s="52"/>
      <c r="T653" s="53"/>
      <c r="U653" s="3"/>
      <c r="W653" s="3"/>
      <c r="X653" s="3"/>
      <c r="AA653" s="2"/>
    </row>
    <row r="654" spans="19:27" x14ac:dyDescent="0.2">
      <c r="S654" s="52"/>
      <c r="T654" s="53"/>
      <c r="U654" s="3"/>
      <c r="W654" s="3"/>
      <c r="X654" s="3"/>
      <c r="AA654" s="2"/>
    </row>
    <row r="655" spans="19:27" x14ac:dyDescent="0.2">
      <c r="S655" s="52"/>
      <c r="T655" s="53"/>
      <c r="U655" s="3"/>
      <c r="W655" s="3"/>
      <c r="X655" s="3"/>
      <c r="AA655" s="2"/>
    </row>
    <row r="656" spans="19:27" x14ac:dyDescent="0.2">
      <c r="S656" s="52"/>
      <c r="T656" s="53"/>
      <c r="U656" s="3"/>
      <c r="W656" s="3"/>
      <c r="X656" s="3"/>
      <c r="AA656" s="2"/>
    </row>
    <row r="657" spans="19:27" x14ac:dyDescent="0.2">
      <c r="S657" s="52"/>
      <c r="T657" s="53"/>
      <c r="U657" s="3"/>
      <c r="W657" s="3"/>
      <c r="X657" s="3"/>
      <c r="AA657" s="2"/>
    </row>
    <row r="658" spans="19:27" x14ac:dyDescent="0.2">
      <c r="S658" s="52"/>
      <c r="T658" s="53"/>
      <c r="U658" s="3"/>
      <c r="W658" s="3"/>
      <c r="X658" s="3"/>
      <c r="AA658" s="2"/>
    </row>
    <row r="659" spans="19:27" x14ac:dyDescent="0.2">
      <c r="S659" s="52"/>
      <c r="T659" s="53"/>
      <c r="U659" s="3"/>
      <c r="W659" s="3"/>
      <c r="X659" s="3"/>
      <c r="AA659" s="2"/>
    </row>
    <row r="660" spans="19:27" x14ac:dyDescent="0.2">
      <c r="S660" s="52"/>
      <c r="T660" s="53"/>
      <c r="U660" s="3"/>
      <c r="W660" s="3"/>
      <c r="X660" s="3"/>
      <c r="AA660" s="2"/>
    </row>
    <row r="661" spans="19:27" x14ac:dyDescent="0.2">
      <c r="S661" s="52"/>
      <c r="T661" s="53"/>
      <c r="U661" s="3"/>
      <c r="W661" s="3"/>
      <c r="X661" s="3"/>
      <c r="AA661" s="2"/>
    </row>
    <row r="662" spans="19:27" x14ac:dyDescent="0.2">
      <c r="S662" s="52"/>
      <c r="T662" s="53"/>
      <c r="U662" s="3"/>
      <c r="W662" s="3"/>
      <c r="X662" s="3"/>
      <c r="AA662" s="2"/>
    </row>
    <row r="663" spans="19:27" x14ac:dyDescent="0.2">
      <c r="S663" s="52"/>
      <c r="T663" s="53"/>
      <c r="U663" s="3"/>
      <c r="W663" s="3"/>
      <c r="X663" s="3"/>
      <c r="AA663" s="2"/>
    </row>
    <row r="664" spans="19:27" x14ac:dyDescent="0.2">
      <c r="S664" s="52"/>
      <c r="T664" s="53"/>
      <c r="U664" s="3"/>
      <c r="W664" s="3"/>
      <c r="X664" s="3"/>
      <c r="AA664" s="2"/>
    </row>
    <row r="665" spans="19:27" x14ac:dyDescent="0.2">
      <c r="S665" s="52"/>
      <c r="T665" s="53"/>
      <c r="U665" s="3"/>
      <c r="W665" s="3"/>
      <c r="X665" s="3"/>
      <c r="AA665" s="2"/>
    </row>
    <row r="666" spans="19:27" x14ac:dyDescent="0.2">
      <c r="S666" s="52"/>
      <c r="T666" s="53"/>
      <c r="U666" s="3"/>
      <c r="W666" s="3"/>
      <c r="X666" s="3"/>
      <c r="AA666" s="2"/>
    </row>
    <row r="667" spans="19:27" x14ac:dyDescent="0.2">
      <c r="S667" s="52"/>
      <c r="T667" s="53"/>
      <c r="U667" s="3"/>
      <c r="W667" s="3"/>
      <c r="X667" s="3"/>
      <c r="AA667" s="2"/>
    </row>
    <row r="668" spans="19:27" x14ac:dyDescent="0.2">
      <c r="S668" s="52"/>
      <c r="T668" s="53"/>
      <c r="U668" s="3"/>
      <c r="W668" s="3"/>
      <c r="X668" s="3"/>
      <c r="AA668" s="2"/>
    </row>
    <row r="669" spans="19:27" x14ac:dyDescent="0.2">
      <c r="S669" s="52"/>
      <c r="T669" s="53"/>
      <c r="U669" s="3"/>
      <c r="W669" s="3"/>
      <c r="X669" s="3"/>
      <c r="AA669" s="2"/>
    </row>
    <row r="670" spans="19:27" x14ac:dyDescent="0.2">
      <c r="S670" s="52"/>
      <c r="T670" s="53"/>
      <c r="U670" s="3"/>
      <c r="W670" s="3"/>
      <c r="X670" s="3"/>
      <c r="AA670" s="2"/>
    </row>
    <row r="671" spans="19:27" x14ac:dyDescent="0.2">
      <c r="S671" s="52"/>
      <c r="T671" s="53"/>
      <c r="U671" s="3"/>
      <c r="W671" s="3"/>
      <c r="X671" s="3"/>
      <c r="AA671" s="2"/>
    </row>
    <row r="672" spans="19:27" x14ac:dyDescent="0.2">
      <c r="S672" s="52"/>
      <c r="T672" s="53"/>
      <c r="U672" s="3"/>
      <c r="W672" s="3"/>
      <c r="X672" s="3"/>
      <c r="AA672" s="2"/>
    </row>
    <row r="673" spans="19:27" x14ac:dyDescent="0.2">
      <c r="S673" s="52"/>
      <c r="T673" s="53"/>
      <c r="U673" s="3"/>
      <c r="W673" s="3"/>
      <c r="X673" s="3"/>
      <c r="AA673" s="2"/>
    </row>
    <row r="674" spans="19:27" x14ac:dyDescent="0.2">
      <c r="S674" s="52"/>
      <c r="T674" s="53"/>
      <c r="U674" s="3"/>
      <c r="W674" s="3"/>
      <c r="X674" s="3"/>
      <c r="AA674" s="2"/>
    </row>
    <row r="675" spans="19:27" x14ac:dyDescent="0.2">
      <c r="S675" s="52"/>
      <c r="T675" s="53"/>
      <c r="U675" s="3"/>
      <c r="W675" s="3"/>
      <c r="X675" s="3"/>
      <c r="AA675" s="2"/>
    </row>
    <row r="676" spans="19:27" x14ac:dyDescent="0.2">
      <c r="S676" s="52"/>
      <c r="T676" s="53"/>
      <c r="U676" s="3"/>
      <c r="W676" s="3"/>
      <c r="X676" s="3"/>
      <c r="AA676" s="2"/>
    </row>
    <row r="677" spans="19:27" x14ac:dyDescent="0.2">
      <c r="S677" s="52"/>
      <c r="T677" s="53"/>
      <c r="U677" s="3"/>
      <c r="W677" s="3"/>
      <c r="X677" s="3"/>
      <c r="AA677" s="2"/>
    </row>
    <row r="678" spans="19:27" x14ac:dyDescent="0.2">
      <c r="S678" s="52"/>
      <c r="T678" s="53"/>
      <c r="U678" s="3"/>
      <c r="W678" s="3"/>
      <c r="X678" s="3"/>
      <c r="AA678" s="2"/>
    </row>
    <row r="679" spans="19:27" x14ac:dyDescent="0.2">
      <c r="S679" s="52"/>
      <c r="T679" s="53"/>
      <c r="U679" s="3"/>
      <c r="W679" s="3"/>
      <c r="X679" s="3"/>
      <c r="AA679" s="2"/>
    </row>
    <row r="680" spans="19:27" x14ac:dyDescent="0.2">
      <c r="S680" s="52"/>
      <c r="T680" s="53"/>
      <c r="U680" s="3"/>
      <c r="W680" s="3"/>
      <c r="X680" s="3"/>
      <c r="AA680" s="2"/>
    </row>
    <row r="681" spans="19:27" x14ac:dyDescent="0.2">
      <c r="S681" s="52"/>
      <c r="T681" s="53"/>
      <c r="U681" s="3"/>
      <c r="W681" s="3"/>
      <c r="X681" s="3"/>
      <c r="AA681" s="2"/>
    </row>
    <row r="682" spans="19:27" x14ac:dyDescent="0.2">
      <c r="S682" s="52"/>
      <c r="T682" s="53"/>
      <c r="U682" s="3"/>
      <c r="W682" s="3"/>
      <c r="X682" s="3"/>
      <c r="AA682" s="2"/>
    </row>
    <row r="683" spans="19:27" x14ac:dyDescent="0.2">
      <c r="S683" s="52"/>
      <c r="T683" s="53"/>
      <c r="U683" s="3"/>
      <c r="W683" s="3"/>
      <c r="X683" s="3"/>
      <c r="AA683" s="2"/>
    </row>
    <row r="684" spans="19:27" x14ac:dyDescent="0.2">
      <c r="S684" s="52"/>
      <c r="T684" s="53"/>
      <c r="U684" s="3"/>
      <c r="W684" s="3"/>
      <c r="X684" s="3"/>
      <c r="AA684" s="2"/>
    </row>
    <row r="685" spans="19:27" x14ac:dyDescent="0.2">
      <c r="S685" s="52"/>
      <c r="T685" s="53"/>
      <c r="U685" s="3"/>
      <c r="W685" s="3"/>
      <c r="X685" s="3"/>
      <c r="AA685" s="2"/>
    </row>
    <row r="686" spans="19:27" x14ac:dyDescent="0.2">
      <c r="S686" s="52"/>
      <c r="T686" s="53"/>
      <c r="U686" s="3"/>
      <c r="W686" s="3"/>
      <c r="X686" s="3"/>
      <c r="AA686" s="2"/>
    </row>
    <row r="687" spans="19:27" x14ac:dyDescent="0.2">
      <c r="S687" s="52"/>
      <c r="T687" s="53"/>
      <c r="U687" s="3"/>
      <c r="W687" s="3"/>
      <c r="X687" s="3"/>
      <c r="AA687" s="2"/>
    </row>
    <row r="688" spans="19:27" x14ac:dyDescent="0.2">
      <c r="S688" s="52"/>
      <c r="T688" s="53"/>
      <c r="U688" s="3"/>
      <c r="W688" s="3"/>
      <c r="X688" s="3"/>
      <c r="AA688" s="2"/>
    </row>
    <row r="689" spans="19:27" x14ac:dyDescent="0.2">
      <c r="S689" s="52"/>
      <c r="T689" s="53"/>
      <c r="U689" s="3"/>
      <c r="W689" s="3"/>
      <c r="X689" s="3"/>
      <c r="AA689" s="2"/>
    </row>
    <row r="690" spans="19:27" x14ac:dyDescent="0.2">
      <c r="S690" s="52"/>
      <c r="T690" s="53"/>
      <c r="U690" s="3"/>
      <c r="W690" s="3"/>
      <c r="X690" s="3"/>
      <c r="AA690" s="2"/>
    </row>
    <row r="691" spans="19:27" x14ac:dyDescent="0.2">
      <c r="S691" s="52"/>
      <c r="T691" s="53"/>
      <c r="U691" s="3"/>
      <c r="W691" s="3"/>
      <c r="X691" s="3"/>
      <c r="AA691" s="2"/>
    </row>
    <row r="692" spans="19:27" x14ac:dyDescent="0.2">
      <c r="S692" s="52"/>
      <c r="T692" s="53"/>
      <c r="U692" s="3"/>
      <c r="W692" s="3"/>
      <c r="X692" s="3"/>
      <c r="AA692" s="2"/>
    </row>
    <row r="693" spans="19:27" x14ac:dyDescent="0.2">
      <c r="S693" s="52"/>
      <c r="T693" s="53"/>
      <c r="U693" s="3"/>
      <c r="W693" s="3"/>
      <c r="X693" s="3"/>
      <c r="AA693" s="2"/>
    </row>
    <row r="694" spans="19:27" x14ac:dyDescent="0.2">
      <c r="S694" s="52"/>
      <c r="T694" s="53"/>
      <c r="U694" s="3"/>
      <c r="W694" s="3"/>
      <c r="X694" s="3"/>
      <c r="AA694" s="2"/>
    </row>
    <row r="695" spans="19:27" x14ac:dyDescent="0.2">
      <c r="S695" s="52"/>
      <c r="T695" s="53"/>
      <c r="U695" s="3"/>
      <c r="W695" s="3"/>
      <c r="X695" s="3"/>
      <c r="AA695" s="2"/>
    </row>
    <row r="696" spans="19:27" x14ac:dyDescent="0.2">
      <c r="S696" s="52"/>
      <c r="T696" s="53"/>
      <c r="U696" s="3"/>
      <c r="W696" s="3"/>
      <c r="X696" s="3"/>
      <c r="AA696" s="2"/>
    </row>
    <row r="697" spans="19:27" x14ac:dyDescent="0.2">
      <c r="S697" s="52"/>
      <c r="T697" s="53"/>
      <c r="U697" s="3"/>
      <c r="W697" s="3"/>
      <c r="X697" s="3"/>
      <c r="AA697" s="2"/>
    </row>
    <row r="698" spans="19:27" x14ac:dyDescent="0.2">
      <c r="S698" s="52"/>
      <c r="T698" s="53"/>
      <c r="U698" s="3"/>
      <c r="W698" s="3"/>
      <c r="X698" s="3"/>
      <c r="AA698" s="2"/>
    </row>
    <row r="699" spans="19:27" x14ac:dyDescent="0.2">
      <c r="S699" s="52"/>
      <c r="T699" s="53"/>
      <c r="U699" s="3"/>
      <c r="W699" s="3"/>
      <c r="X699" s="3"/>
      <c r="AA699" s="2"/>
    </row>
    <row r="700" spans="19:27" x14ac:dyDescent="0.2">
      <c r="S700" s="52"/>
      <c r="T700" s="53"/>
      <c r="U700" s="3"/>
      <c r="W700" s="3"/>
      <c r="X700" s="3"/>
      <c r="AA700" s="2"/>
    </row>
    <row r="701" spans="19:27" x14ac:dyDescent="0.2">
      <c r="S701" s="52"/>
      <c r="T701" s="53"/>
      <c r="U701" s="3"/>
      <c r="W701" s="3"/>
      <c r="X701" s="3"/>
      <c r="AA701" s="2"/>
    </row>
    <row r="702" spans="19:27" x14ac:dyDescent="0.2">
      <c r="S702" s="52"/>
      <c r="T702" s="53"/>
      <c r="U702" s="3"/>
      <c r="W702" s="3"/>
      <c r="X702" s="3"/>
      <c r="AA702" s="2"/>
    </row>
    <row r="703" spans="19:27" x14ac:dyDescent="0.2">
      <c r="S703" s="52"/>
      <c r="T703" s="53"/>
      <c r="U703" s="3"/>
      <c r="W703" s="3"/>
      <c r="X703" s="3"/>
      <c r="AA703" s="2"/>
    </row>
    <row r="704" spans="19:27" x14ac:dyDescent="0.2">
      <c r="S704" s="52"/>
      <c r="T704" s="53"/>
      <c r="U704" s="3"/>
      <c r="W704" s="3"/>
      <c r="X704" s="3"/>
      <c r="AA704" s="2"/>
    </row>
    <row r="705" spans="19:27" x14ac:dyDescent="0.2">
      <c r="S705" s="52"/>
      <c r="T705" s="53"/>
      <c r="U705" s="3"/>
      <c r="W705" s="3"/>
      <c r="X705" s="3"/>
      <c r="AA705" s="2"/>
    </row>
    <row r="706" spans="19:27" x14ac:dyDescent="0.2">
      <c r="S706" s="52"/>
      <c r="T706" s="53"/>
      <c r="U706" s="3"/>
      <c r="W706" s="3"/>
      <c r="X706" s="3"/>
      <c r="AA706" s="2"/>
    </row>
    <row r="707" spans="19:27" x14ac:dyDescent="0.2">
      <c r="S707" s="52"/>
      <c r="T707" s="53"/>
      <c r="U707" s="3"/>
      <c r="W707" s="3"/>
      <c r="X707" s="3"/>
      <c r="AA707" s="2"/>
    </row>
    <row r="708" spans="19:27" x14ac:dyDescent="0.2">
      <c r="S708" s="52"/>
      <c r="T708" s="53"/>
      <c r="U708" s="3"/>
      <c r="W708" s="3"/>
      <c r="X708" s="3"/>
      <c r="AA708" s="2"/>
    </row>
    <row r="709" spans="19:27" x14ac:dyDescent="0.2">
      <c r="S709" s="52"/>
      <c r="T709" s="53"/>
      <c r="U709" s="3"/>
      <c r="W709" s="3"/>
      <c r="X709" s="3"/>
      <c r="AA709" s="2"/>
    </row>
    <row r="710" spans="19:27" x14ac:dyDescent="0.2">
      <c r="S710" s="52"/>
      <c r="T710" s="53"/>
      <c r="U710" s="3"/>
      <c r="W710" s="3"/>
      <c r="X710" s="3"/>
      <c r="AA710" s="2"/>
    </row>
    <row r="711" spans="19:27" x14ac:dyDescent="0.2">
      <c r="S711" s="52"/>
      <c r="T711" s="53"/>
      <c r="U711" s="3"/>
      <c r="W711" s="3"/>
      <c r="X711" s="3"/>
      <c r="AA711" s="2"/>
    </row>
    <row r="712" spans="19:27" x14ac:dyDescent="0.2">
      <c r="S712" s="52"/>
      <c r="T712" s="53"/>
      <c r="U712" s="3"/>
      <c r="W712" s="3"/>
      <c r="X712" s="3"/>
      <c r="AA712" s="2"/>
    </row>
    <row r="713" spans="19:27" x14ac:dyDescent="0.2">
      <c r="S713" s="52"/>
      <c r="T713" s="53"/>
      <c r="U713" s="3"/>
      <c r="W713" s="3"/>
      <c r="X713" s="3"/>
      <c r="AA713" s="2"/>
    </row>
    <row r="714" spans="19:27" x14ac:dyDescent="0.2">
      <c r="S714" s="52"/>
      <c r="T714" s="53"/>
      <c r="U714" s="3"/>
      <c r="W714" s="3"/>
      <c r="X714" s="3"/>
      <c r="AA714" s="2"/>
    </row>
    <row r="715" spans="19:27" x14ac:dyDescent="0.2">
      <c r="S715" s="52"/>
      <c r="T715" s="53"/>
      <c r="U715" s="3"/>
      <c r="W715" s="3"/>
      <c r="X715" s="3"/>
      <c r="AA715" s="2"/>
    </row>
    <row r="716" spans="19:27" x14ac:dyDescent="0.2">
      <c r="S716" s="52"/>
      <c r="T716" s="53"/>
      <c r="U716" s="3"/>
      <c r="W716" s="3"/>
      <c r="X716" s="3"/>
      <c r="AA716" s="2"/>
    </row>
    <row r="717" spans="19:27" x14ac:dyDescent="0.2">
      <c r="S717" s="52"/>
      <c r="T717" s="53"/>
      <c r="U717" s="3"/>
      <c r="W717" s="3"/>
      <c r="X717" s="3"/>
      <c r="AA717" s="2"/>
    </row>
    <row r="718" spans="19:27" x14ac:dyDescent="0.2">
      <c r="S718" s="52"/>
      <c r="T718" s="53"/>
      <c r="U718" s="3"/>
      <c r="W718" s="3"/>
      <c r="X718" s="3"/>
      <c r="AA718" s="2"/>
    </row>
    <row r="719" spans="19:27" x14ac:dyDescent="0.2">
      <c r="S719" s="52"/>
      <c r="T719" s="53"/>
      <c r="U719" s="3"/>
      <c r="W719" s="3"/>
      <c r="X719" s="3"/>
      <c r="AA719" s="2"/>
    </row>
    <row r="720" spans="19:27" x14ac:dyDescent="0.2">
      <c r="S720" s="52"/>
      <c r="T720" s="53"/>
      <c r="U720" s="3"/>
      <c r="W720" s="3"/>
      <c r="X720" s="3"/>
      <c r="AA720" s="2"/>
    </row>
    <row r="721" spans="19:27" x14ac:dyDescent="0.2">
      <c r="S721" s="52"/>
      <c r="T721" s="53"/>
      <c r="U721" s="3"/>
      <c r="W721" s="3"/>
      <c r="X721" s="3"/>
      <c r="AA721" s="2"/>
    </row>
    <row r="722" spans="19:27" x14ac:dyDescent="0.2">
      <c r="S722" s="52"/>
      <c r="T722" s="53"/>
      <c r="U722" s="3"/>
      <c r="W722" s="3"/>
      <c r="X722" s="3"/>
      <c r="AA722" s="2"/>
    </row>
    <row r="723" spans="19:27" x14ac:dyDescent="0.2">
      <c r="S723" s="52"/>
      <c r="T723" s="53"/>
      <c r="U723" s="3"/>
      <c r="W723" s="3"/>
      <c r="X723" s="3"/>
      <c r="AA723" s="2"/>
    </row>
    <row r="724" spans="19:27" x14ac:dyDescent="0.2">
      <c r="S724" s="52"/>
      <c r="T724" s="53"/>
      <c r="U724" s="3"/>
      <c r="W724" s="3"/>
      <c r="X724" s="3"/>
      <c r="AA724" s="2"/>
    </row>
    <row r="725" spans="19:27" x14ac:dyDescent="0.2">
      <c r="S725" s="52"/>
      <c r="T725" s="53"/>
      <c r="U725" s="3"/>
      <c r="W725" s="3"/>
      <c r="X725" s="3"/>
      <c r="AA725" s="2"/>
    </row>
    <row r="726" spans="19:27" x14ac:dyDescent="0.2">
      <c r="S726" s="52"/>
      <c r="T726" s="53"/>
      <c r="U726" s="3"/>
      <c r="W726" s="3"/>
      <c r="X726" s="3"/>
      <c r="AA726" s="2"/>
    </row>
    <row r="727" spans="19:27" x14ac:dyDescent="0.2">
      <c r="S727" s="52"/>
      <c r="T727" s="53"/>
      <c r="U727" s="3"/>
      <c r="W727" s="3"/>
      <c r="X727" s="3"/>
      <c r="AA727" s="2"/>
    </row>
    <row r="728" spans="19:27" x14ac:dyDescent="0.2">
      <c r="S728" s="52"/>
      <c r="T728" s="53"/>
      <c r="U728" s="3"/>
      <c r="W728" s="3"/>
      <c r="X728" s="3"/>
      <c r="AA728" s="2"/>
    </row>
    <row r="729" spans="19:27" x14ac:dyDescent="0.2">
      <c r="S729" s="52"/>
      <c r="T729" s="53"/>
      <c r="U729" s="3"/>
      <c r="W729" s="3"/>
      <c r="X729" s="3"/>
      <c r="AA729" s="2"/>
    </row>
    <row r="730" spans="19:27" x14ac:dyDescent="0.2">
      <c r="S730" s="52"/>
      <c r="T730" s="53"/>
      <c r="U730" s="3"/>
      <c r="W730" s="3"/>
      <c r="X730" s="3"/>
      <c r="AA730" s="2"/>
    </row>
    <row r="731" spans="19:27" x14ac:dyDescent="0.2">
      <c r="S731" s="52"/>
      <c r="T731" s="53"/>
      <c r="U731" s="3"/>
      <c r="W731" s="3"/>
      <c r="X731" s="3"/>
      <c r="AA731" s="2"/>
    </row>
    <row r="732" spans="19:27" x14ac:dyDescent="0.2">
      <c r="S732" s="52"/>
      <c r="T732" s="53"/>
      <c r="U732" s="3"/>
      <c r="W732" s="3"/>
      <c r="X732" s="3"/>
      <c r="AA732" s="2"/>
    </row>
    <row r="733" spans="19:27" x14ac:dyDescent="0.2">
      <c r="S733" s="52"/>
      <c r="T733" s="53"/>
      <c r="U733" s="3"/>
      <c r="W733" s="3"/>
      <c r="X733" s="3"/>
      <c r="AA733" s="2"/>
    </row>
    <row r="734" spans="19:27" x14ac:dyDescent="0.2">
      <c r="S734" s="52"/>
      <c r="T734" s="53"/>
      <c r="U734" s="3"/>
      <c r="W734" s="3"/>
      <c r="X734" s="3"/>
      <c r="AA734" s="2"/>
    </row>
    <row r="735" spans="19:27" x14ac:dyDescent="0.2">
      <c r="S735" s="52"/>
      <c r="T735" s="53"/>
      <c r="U735" s="3"/>
      <c r="W735" s="3"/>
      <c r="X735" s="3"/>
      <c r="AA735" s="2"/>
    </row>
    <row r="736" spans="19:27" x14ac:dyDescent="0.2">
      <c r="S736" s="52"/>
      <c r="T736" s="53"/>
      <c r="U736" s="3"/>
      <c r="W736" s="3"/>
      <c r="X736" s="3"/>
      <c r="AA736" s="2"/>
    </row>
    <row r="737" spans="19:27" x14ac:dyDescent="0.2">
      <c r="S737" s="52"/>
      <c r="T737" s="53"/>
      <c r="U737" s="3"/>
      <c r="W737" s="3"/>
      <c r="X737" s="3"/>
      <c r="AA737" s="2"/>
    </row>
    <row r="738" spans="19:27" x14ac:dyDescent="0.2">
      <c r="S738" s="52"/>
      <c r="T738" s="53"/>
      <c r="U738" s="3"/>
      <c r="W738" s="3"/>
      <c r="X738" s="3"/>
      <c r="AA738" s="2"/>
    </row>
    <row r="739" spans="19:27" x14ac:dyDescent="0.2">
      <c r="S739" s="52"/>
      <c r="T739" s="53"/>
      <c r="U739" s="3"/>
      <c r="W739" s="3"/>
      <c r="X739" s="3"/>
      <c r="AA739" s="2"/>
    </row>
    <row r="740" spans="19:27" x14ac:dyDescent="0.2">
      <c r="S740" s="52"/>
      <c r="T740" s="53"/>
      <c r="U740" s="3"/>
      <c r="W740" s="3"/>
      <c r="X740" s="3"/>
      <c r="AA740" s="2"/>
    </row>
    <row r="741" spans="19:27" x14ac:dyDescent="0.2">
      <c r="S741" s="52"/>
      <c r="T741" s="53"/>
      <c r="U741" s="3"/>
      <c r="W741" s="3"/>
      <c r="X741" s="3"/>
      <c r="AA741" s="2"/>
    </row>
    <row r="742" spans="19:27" x14ac:dyDescent="0.2">
      <c r="S742" s="52"/>
      <c r="T742" s="53"/>
      <c r="U742" s="3"/>
      <c r="W742" s="3"/>
      <c r="X742" s="3"/>
      <c r="AA742" s="2"/>
    </row>
    <row r="743" spans="19:27" x14ac:dyDescent="0.2">
      <c r="S743" s="52"/>
      <c r="T743" s="53"/>
      <c r="U743" s="3"/>
      <c r="W743" s="3"/>
      <c r="X743" s="3"/>
      <c r="AA743" s="2"/>
    </row>
    <row r="744" spans="19:27" x14ac:dyDescent="0.2">
      <c r="S744" s="52"/>
      <c r="T744" s="53"/>
      <c r="U744" s="3"/>
      <c r="W744" s="3"/>
      <c r="X744" s="3"/>
      <c r="AA744" s="2"/>
    </row>
    <row r="745" spans="19:27" x14ac:dyDescent="0.2">
      <c r="S745" s="52"/>
      <c r="T745" s="53"/>
      <c r="U745" s="3"/>
      <c r="W745" s="3"/>
      <c r="X745" s="3"/>
      <c r="AA745" s="2"/>
    </row>
    <row r="746" spans="19:27" x14ac:dyDescent="0.2">
      <c r="S746" s="52"/>
      <c r="T746" s="53"/>
      <c r="U746" s="3"/>
      <c r="W746" s="3"/>
      <c r="X746" s="3"/>
      <c r="AA746" s="2"/>
    </row>
    <row r="747" spans="19:27" x14ac:dyDescent="0.2">
      <c r="S747" s="52"/>
      <c r="T747" s="53"/>
      <c r="U747" s="3"/>
      <c r="W747" s="3"/>
      <c r="X747" s="3"/>
      <c r="AA747" s="2"/>
    </row>
    <row r="748" spans="19:27" x14ac:dyDescent="0.2">
      <c r="S748" s="52"/>
      <c r="T748" s="53"/>
      <c r="U748" s="3"/>
      <c r="W748" s="3"/>
      <c r="X748" s="3"/>
      <c r="AA748" s="2"/>
    </row>
    <row r="749" spans="19:27" x14ac:dyDescent="0.2">
      <c r="S749" s="52"/>
      <c r="T749" s="53"/>
      <c r="U749" s="3"/>
      <c r="W749" s="3"/>
      <c r="X749" s="3"/>
      <c r="AA749" s="2"/>
    </row>
    <row r="750" spans="19:27" x14ac:dyDescent="0.2">
      <c r="S750" s="52"/>
      <c r="T750" s="53"/>
      <c r="U750" s="3"/>
      <c r="W750" s="3"/>
      <c r="X750" s="3"/>
      <c r="AA750" s="2"/>
    </row>
    <row r="751" spans="19:27" x14ac:dyDescent="0.2">
      <c r="S751" s="52"/>
      <c r="T751" s="53"/>
      <c r="U751" s="3"/>
      <c r="W751" s="3"/>
      <c r="X751" s="3"/>
      <c r="AA751" s="2"/>
    </row>
    <row r="752" spans="19:27" x14ac:dyDescent="0.2">
      <c r="S752" s="52"/>
      <c r="T752" s="53"/>
      <c r="U752" s="3"/>
      <c r="W752" s="3"/>
      <c r="X752" s="3"/>
      <c r="AA752" s="2"/>
    </row>
    <row r="753" spans="19:27" x14ac:dyDescent="0.2">
      <c r="S753" s="52"/>
      <c r="T753" s="53"/>
      <c r="U753" s="3"/>
      <c r="W753" s="3"/>
      <c r="X753" s="3"/>
      <c r="AA753" s="2"/>
    </row>
    <row r="754" spans="19:27" x14ac:dyDescent="0.2">
      <c r="S754" s="52"/>
      <c r="T754" s="53"/>
      <c r="U754" s="3"/>
      <c r="W754" s="3"/>
      <c r="X754" s="3"/>
      <c r="AA754" s="2"/>
    </row>
    <row r="755" spans="19:27" x14ac:dyDescent="0.2">
      <c r="S755" s="52"/>
      <c r="T755" s="53"/>
      <c r="U755" s="3"/>
      <c r="W755" s="3"/>
      <c r="X755" s="3"/>
      <c r="AA755" s="2"/>
    </row>
    <row r="756" spans="19:27" x14ac:dyDescent="0.2">
      <c r="S756" s="52"/>
      <c r="T756" s="53"/>
      <c r="U756" s="3"/>
      <c r="W756" s="3"/>
      <c r="X756" s="3"/>
      <c r="AA756" s="2"/>
    </row>
    <row r="757" spans="19:27" x14ac:dyDescent="0.2">
      <c r="S757" s="52"/>
      <c r="T757" s="53"/>
      <c r="U757" s="3"/>
      <c r="W757" s="3"/>
      <c r="X757" s="3"/>
      <c r="AA757" s="2"/>
    </row>
    <row r="758" spans="19:27" x14ac:dyDescent="0.2">
      <c r="S758" s="52"/>
      <c r="T758" s="53"/>
      <c r="U758" s="3"/>
      <c r="W758" s="3"/>
      <c r="X758" s="3"/>
      <c r="AA758" s="2"/>
    </row>
    <row r="759" spans="19:27" x14ac:dyDescent="0.2">
      <c r="S759" s="52"/>
      <c r="T759" s="53"/>
      <c r="U759" s="3"/>
      <c r="W759" s="3"/>
      <c r="X759" s="3"/>
      <c r="AA759" s="2"/>
    </row>
    <row r="760" spans="19:27" x14ac:dyDescent="0.2">
      <c r="S760" s="52"/>
      <c r="T760" s="53"/>
      <c r="U760" s="3"/>
      <c r="W760" s="3"/>
      <c r="X760" s="3"/>
      <c r="AA760" s="2"/>
    </row>
    <row r="761" spans="19:27" x14ac:dyDescent="0.2">
      <c r="S761" s="52"/>
      <c r="T761" s="53"/>
      <c r="U761" s="3"/>
      <c r="W761" s="3"/>
      <c r="X761" s="3"/>
      <c r="AA761" s="2"/>
    </row>
    <row r="762" spans="19:27" x14ac:dyDescent="0.2">
      <c r="S762" s="52"/>
      <c r="T762" s="53"/>
      <c r="U762" s="3"/>
      <c r="W762" s="3"/>
      <c r="X762" s="3"/>
      <c r="AA762" s="2"/>
    </row>
    <row r="763" spans="19:27" x14ac:dyDescent="0.2">
      <c r="S763" s="52"/>
      <c r="T763" s="53"/>
      <c r="U763" s="3"/>
      <c r="W763" s="3"/>
      <c r="X763" s="3"/>
      <c r="AA763" s="2"/>
    </row>
    <row r="764" spans="19:27" x14ac:dyDescent="0.2">
      <c r="S764" s="52"/>
      <c r="T764" s="53"/>
      <c r="U764" s="3"/>
      <c r="W764" s="3"/>
      <c r="X764" s="3"/>
      <c r="AA764" s="2"/>
    </row>
    <row r="765" spans="19:27" x14ac:dyDescent="0.2">
      <c r="S765" s="52"/>
      <c r="T765" s="53"/>
      <c r="U765" s="3"/>
      <c r="W765" s="3"/>
      <c r="X765" s="3"/>
      <c r="AA765" s="2"/>
    </row>
    <row r="766" spans="19:27" x14ac:dyDescent="0.2">
      <c r="S766" s="52"/>
      <c r="T766" s="53"/>
      <c r="U766" s="3"/>
      <c r="W766" s="3"/>
      <c r="X766" s="3"/>
      <c r="AA766" s="2"/>
    </row>
    <row r="767" spans="19:27" x14ac:dyDescent="0.2">
      <c r="S767" s="52"/>
      <c r="T767" s="53"/>
      <c r="U767" s="3"/>
      <c r="W767" s="3"/>
      <c r="X767" s="3"/>
      <c r="AA767" s="2"/>
    </row>
    <row r="768" spans="19:27" x14ac:dyDescent="0.2">
      <c r="S768" s="52"/>
      <c r="T768" s="53"/>
      <c r="U768" s="3"/>
      <c r="W768" s="3"/>
      <c r="X768" s="3"/>
      <c r="AA768" s="2"/>
    </row>
    <row r="769" spans="19:27" x14ac:dyDescent="0.2">
      <c r="S769" s="52"/>
      <c r="T769" s="53"/>
      <c r="U769" s="3"/>
      <c r="W769" s="3"/>
      <c r="X769" s="3"/>
      <c r="AA769" s="2"/>
    </row>
    <row r="770" spans="19:27" x14ac:dyDescent="0.2">
      <c r="S770" s="52"/>
      <c r="T770" s="53"/>
      <c r="U770" s="3"/>
      <c r="W770" s="3"/>
      <c r="X770" s="3"/>
      <c r="AA770" s="2"/>
    </row>
    <row r="771" spans="19:27" x14ac:dyDescent="0.2">
      <c r="S771" s="52"/>
      <c r="T771" s="53"/>
      <c r="U771" s="3"/>
      <c r="W771" s="3"/>
      <c r="X771" s="3"/>
      <c r="AA771" s="2"/>
    </row>
    <row r="772" spans="19:27" x14ac:dyDescent="0.2">
      <c r="S772" s="52"/>
      <c r="T772" s="53"/>
      <c r="U772" s="3"/>
      <c r="W772" s="3"/>
      <c r="X772" s="3"/>
      <c r="AA772" s="2"/>
    </row>
    <row r="773" spans="19:27" x14ac:dyDescent="0.2">
      <c r="S773" s="52"/>
      <c r="T773" s="53"/>
      <c r="U773" s="3"/>
      <c r="W773" s="3"/>
      <c r="X773" s="3"/>
      <c r="AA773" s="2"/>
    </row>
    <row r="774" spans="19:27" x14ac:dyDescent="0.2">
      <c r="S774" s="52"/>
      <c r="T774" s="53"/>
      <c r="U774" s="3"/>
      <c r="W774" s="3"/>
      <c r="X774" s="3"/>
      <c r="AA774" s="2"/>
    </row>
    <row r="775" spans="19:27" x14ac:dyDescent="0.2">
      <c r="S775" s="52"/>
      <c r="T775" s="53"/>
      <c r="U775" s="3"/>
      <c r="W775" s="3"/>
      <c r="X775" s="3"/>
      <c r="AA775" s="2"/>
    </row>
    <row r="776" spans="19:27" x14ac:dyDescent="0.2">
      <c r="S776" s="52"/>
      <c r="T776" s="53"/>
      <c r="U776" s="3"/>
      <c r="W776" s="3"/>
      <c r="X776" s="3"/>
      <c r="AA776" s="2"/>
    </row>
    <row r="777" spans="19:27" x14ac:dyDescent="0.2">
      <c r="S777" s="52"/>
      <c r="T777" s="53"/>
      <c r="U777" s="3"/>
      <c r="W777" s="3"/>
      <c r="X777" s="3"/>
      <c r="AA777" s="2"/>
    </row>
    <row r="778" spans="19:27" x14ac:dyDescent="0.2">
      <c r="S778" s="52"/>
      <c r="T778" s="53"/>
      <c r="U778" s="3"/>
      <c r="W778" s="3"/>
      <c r="X778" s="3"/>
      <c r="AA778" s="2"/>
    </row>
    <row r="779" spans="19:27" x14ac:dyDescent="0.2">
      <c r="S779" s="52"/>
      <c r="T779" s="53"/>
      <c r="U779" s="3"/>
      <c r="W779" s="3"/>
      <c r="X779" s="3"/>
      <c r="AA779" s="2"/>
    </row>
    <row r="780" spans="19:27" x14ac:dyDescent="0.2">
      <c r="S780" s="52"/>
      <c r="T780" s="53"/>
      <c r="U780" s="3"/>
      <c r="W780" s="3"/>
      <c r="X780" s="3"/>
      <c r="AA780" s="2"/>
    </row>
    <row r="781" spans="19:27" x14ac:dyDescent="0.2">
      <c r="S781" s="52"/>
      <c r="T781" s="53"/>
      <c r="U781" s="3"/>
      <c r="W781" s="3"/>
      <c r="X781" s="3"/>
      <c r="AA781" s="2"/>
    </row>
    <row r="782" spans="19:27" x14ac:dyDescent="0.2">
      <c r="S782" s="52"/>
      <c r="T782" s="53"/>
      <c r="U782" s="3"/>
      <c r="W782" s="3"/>
      <c r="X782" s="3"/>
      <c r="AA782" s="2"/>
    </row>
    <row r="783" spans="19:27" x14ac:dyDescent="0.2">
      <c r="S783" s="52"/>
      <c r="T783" s="53"/>
      <c r="U783" s="3"/>
      <c r="W783" s="3"/>
      <c r="X783" s="3"/>
      <c r="AA783" s="2"/>
    </row>
    <row r="784" spans="19:27" x14ac:dyDescent="0.2">
      <c r="S784" s="52"/>
      <c r="T784" s="53"/>
      <c r="U784" s="3"/>
      <c r="W784" s="3"/>
      <c r="X784" s="3"/>
      <c r="AA784" s="2"/>
    </row>
    <row r="785" spans="19:27" x14ac:dyDescent="0.2">
      <c r="S785" s="52"/>
      <c r="T785" s="53"/>
      <c r="U785" s="3"/>
      <c r="W785" s="3"/>
      <c r="X785" s="3"/>
      <c r="AA785" s="2"/>
    </row>
    <row r="786" spans="19:27" x14ac:dyDescent="0.2">
      <c r="S786" s="52"/>
      <c r="T786" s="53"/>
      <c r="U786" s="3"/>
      <c r="W786" s="3"/>
      <c r="X786" s="3"/>
      <c r="AA786" s="2"/>
    </row>
    <row r="787" spans="19:27" x14ac:dyDescent="0.2">
      <c r="S787" s="52"/>
      <c r="T787" s="53"/>
      <c r="U787" s="3"/>
      <c r="W787" s="3"/>
      <c r="X787" s="3"/>
      <c r="AA787" s="2"/>
    </row>
    <row r="788" spans="19:27" x14ac:dyDescent="0.2">
      <c r="S788" s="52"/>
      <c r="T788" s="53"/>
      <c r="U788" s="3"/>
      <c r="W788" s="3"/>
      <c r="X788" s="3"/>
      <c r="AA788" s="2"/>
    </row>
    <row r="789" spans="19:27" x14ac:dyDescent="0.2">
      <c r="S789" s="52"/>
      <c r="T789" s="53"/>
      <c r="U789" s="3"/>
      <c r="W789" s="3"/>
      <c r="X789" s="3"/>
      <c r="AA789" s="2"/>
    </row>
    <row r="790" spans="19:27" x14ac:dyDescent="0.2">
      <c r="S790" s="52"/>
      <c r="T790" s="53"/>
      <c r="U790" s="3"/>
      <c r="W790" s="3"/>
      <c r="X790" s="3"/>
      <c r="AA790" s="2"/>
    </row>
    <row r="791" spans="19:27" x14ac:dyDescent="0.2">
      <c r="S791" s="52"/>
      <c r="T791" s="53"/>
      <c r="U791" s="3"/>
      <c r="W791" s="3"/>
      <c r="X791" s="3"/>
      <c r="AA791" s="2"/>
    </row>
    <row r="792" spans="19:27" x14ac:dyDescent="0.2">
      <c r="S792" s="52"/>
      <c r="T792" s="53"/>
      <c r="U792" s="3"/>
      <c r="W792" s="3"/>
      <c r="X792" s="3"/>
      <c r="AA792" s="2"/>
    </row>
    <row r="793" spans="19:27" x14ac:dyDescent="0.2">
      <c r="S793" s="52"/>
      <c r="T793" s="53"/>
      <c r="U793" s="3"/>
      <c r="W793" s="3"/>
      <c r="X793" s="3"/>
      <c r="AA793" s="2"/>
    </row>
    <row r="794" spans="19:27" x14ac:dyDescent="0.2">
      <c r="S794" s="52"/>
      <c r="T794" s="53"/>
      <c r="U794" s="3"/>
      <c r="W794" s="3"/>
      <c r="X794" s="3"/>
      <c r="AA794" s="2"/>
    </row>
    <row r="795" spans="19:27" x14ac:dyDescent="0.2">
      <c r="S795" s="52"/>
      <c r="T795" s="53"/>
      <c r="U795" s="3"/>
      <c r="W795" s="3"/>
      <c r="X795" s="3"/>
      <c r="AA795" s="2"/>
    </row>
    <row r="796" spans="19:27" x14ac:dyDescent="0.2">
      <c r="S796" s="52"/>
      <c r="T796" s="53"/>
      <c r="U796" s="3"/>
      <c r="W796" s="3"/>
      <c r="X796" s="3"/>
      <c r="AA796" s="2"/>
    </row>
    <row r="797" spans="19:27" x14ac:dyDescent="0.2">
      <c r="S797" s="52"/>
      <c r="T797" s="53"/>
      <c r="U797" s="3"/>
      <c r="W797" s="3"/>
      <c r="X797" s="3"/>
      <c r="AA797" s="2"/>
    </row>
    <row r="798" spans="19:27" x14ac:dyDescent="0.2">
      <c r="S798" s="52"/>
      <c r="T798" s="53"/>
      <c r="U798" s="3"/>
      <c r="W798" s="3"/>
      <c r="X798" s="3"/>
      <c r="AA798" s="2"/>
    </row>
    <row r="799" spans="19:27" x14ac:dyDescent="0.2">
      <c r="S799" s="52"/>
      <c r="T799" s="53"/>
      <c r="U799" s="3"/>
      <c r="W799" s="3"/>
      <c r="X799" s="3"/>
      <c r="AA799" s="2"/>
    </row>
    <row r="800" spans="19:27" x14ac:dyDescent="0.2">
      <c r="S800" s="52"/>
      <c r="T800" s="53"/>
      <c r="U800" s="3"/>
      <c r="W800" s="3"/>
      <c r="X800" s="3"/>
      <c r="AA800" s="2"/>
    </row>
    <row r="801" spans="19:27" x14ac:dyDescent="0.2">
      <c r="S801" s="52"/>
      <c r="T801" s="53"/>
      <c r="U801" s="3"/>
      <c r="W801" s="3"/>
      <c r="X801" s="3"/>
      <c r="AA801" s="2"/>
    </row>
    <row r="802" spans="19:27" x14ac:dyDescent="0.2">
      <c r="S802" s="52"/>
      <c r="T802" s="53"/>
      <c r="U802" s="3"/>
      <c r="W802" s="3"/>
      <c r="X802" s="3"/>
      <c r="AA802" s="2"/>
    </row>
    <row r="803" spans="19:27" x14ac:dyDescent="0.2">
      <c r="S803" s="52"/>
      <c r="T803" s="53"/>
      <c r="U803" s="3"/>
      <c r="W803" s="3"/>
      <c r="X803" s="3"/>
      <c r="AA803" s="2"/>
    </row>
    <row r="804" spans="19:27" x14ac:dyDescent="0.2">
      <c r="S804" s="52"/>
      <c r="T804" s="53"/>
      <c r="U804" s="3"/>
      <c r="W804" s="3"/>
      <c r="X804" s="3"/>
      <c r="AA804" s="2"/>
    </row>
    <row r="805" spans="19:27" x14ac:dyDescent="0.2">
      <c r="S805" s="52"/>
      <c r="T805" s="53"/>
      <c r="U805" s="3"/>
      <c r="W805" s="3"/>
      <c r="X805" s="3"/>
      <c r="AA805" s="2"/>
    </row>
    <row r="806" spans="19:27" x14ac:dyDescent="0.2">
      <c r="S806" s="52"/>
      <c r="T806" s="53"/>
      <c r="U806" s="3"/>
      <c r="W806" s="3"/>
      <c r="X806" s="3"/>
      <c r="AA806" s="2"/>
    </row>
    <row r="807" spans="19:27" x14ac:dyDescent="0.2">
      <c r="S807" s="52"/>
      <c r="T807" s="53"/>
      <c r="U807" s="3"/>
      <c r="W807" s="3"/>
      <c r="X807" s="3"/>
      <c r="AA807" s="2"/>
    </row>
    <row r="808" spans="19:27" x14ac:dyDescent="0.2">
      <c r="S808" s="52"/>
      <c r="T808" s="53"/>
      <c r="U808" s="3"/>
      <c r="W808" s="3"/>
      <c r="X808" s="3"/>
      <c r="AA808" s="2"/>
    </row>
    <row r="809" spans="19:27" x14ac:dyDescent="0.2">
      <c r="S809" s="52"/>
      <c r="T809" s="53"/>
      <c r="U809" s="3"/>
      <c r="W809" s="3"/>
      <c r="X809" s="3"/>
      <c r="AA809" s="2"/>
    </row>
    <row r="810" spans="19:27" x14ac:dyDescent="0.2">
      <c r="S810" s="52"/>
      <c r="T810" s="53"/>
      <c r="U810" s="3"/>
      <c r="W810" s="3"/>
      <c r="X810" s="3"/>
      <c r="AA810" s="2"/>
    </row>
    <row r="811" spans="19:27" x14ac:dyDescent="0.2">
      <c r="S811" s="52"/>
      <c r="T811" s="53"/>
      <c r="U811" s="3"/>
      <c r="W811" s="3"/>
      <c r="X811" s="3"/>
      <c r="AA811" s="2"/>
    </row>
    <row r="812" spans="19:27" x14ac:dyDescent="0.2">
      <c r="S812" s="52"/>
      <c r="T812" s="53"/>
      <c r="U812" s="3"/>
      <c r="W812" s="3"/>
      <c r="X812" s="3"/>
      <c r="AA812" s="2"/>
    </row>
    <row r="813" spans="19:27" x14ac:dyDescent="0.2">
      <c r="S813" s="52"/>
      <c r="T813" s="53"/>
      <c r="U813" s="3"/>
      <c r="W813" s="3"/>
      <c r="X813" s="3"/>
      <c r="AA813" s="2"/>
    </row>
    <row r="814" spans="19:27" x14ac:dyDescent="0.2">
      <c r="S814" s="52"/>
      <c r="T814" s="53"/>
      <c r="U814" s="3"/>
      <c r="W814" s="3"/>
      <c r="X814" s="3"/>
      <c r="AA814" s="2"/>
    </row>
    <row r="815" spans="19:27" x14ac:dyDescent="0.2">
      <c r="S815" s="52"/>
      <c r="T815" s="53"/>
      <c r="U815" s="3"/>
      <c r="W815" s="3"/>
      <c r="X815" s="3"/>
      <c r="AA815" s="2"/>
    </row>
    <row r="816" spans="19:27" x14ac:dyDescent="0.2">
      <c r="S816" s="52"/>
      <c r="T816" s="53"/>
      <c r="U816" s="3"/>
      <c r="W816" s="3"/>
      <c r="X816" s="3"/>
      <c r="AA816" s="2"/>
    </row>
    <row r="817" spans="19:27" x14ac:dyDescent="0.2">
      <c r="S817" s="52"/>
      <c r="T817" s="53"/>
      <c r="U817" s="3"/>
      <c r="W817" s="3"/>
      <c r="X817" s="3"/>
      <c r="AA817" s="2"/>
    </row>
    <row r="818" spans="19:27" x14ac:dyDescent="0.2">
      <c r="S818" s="52"/>
      <c r="T818" s="53"/>
      <c r="U818" s="3"/>
      <c r="W818" s="3"/>
      <c r="X818" s="3"/>
      <c r="AA818" s="2"/>
    </row>
    <row r="819" spans="19:27" x14ac:dyDescent="0.2">
      <c r="S819" s="52"/>
      <c r="T819" s="53"/>
      <c r="U819" s="3"/>
      <c r="W819" s="3"/>
      <c r="X819" s="3"/>
      <c r="AA819" s="2"/>
    </row>
    <row r="820" spans="19:27" x14ac:dyDescent="0.2">
      <c r="S820" s="52"/>
      <c r="T820" s="53"/>
      <c r="U820" s="3"/>
      <c r="W820" s="3"/>
      <c r="X820" s="3"/>
      <c r="AA820" s="2"/>
    </row>
    <row r="821" spans="19:27" x14ac:dyDescent="0.2">
      <c r="S821" s="52"/>
      <c r="T821" s="53"/>
      <c r="U821" s="3"/>
      <c r="W821" s="3"/>
      <c r="X821" s="3"/>
      <c r="AA821" s="2"/>
    </row>
    <row r="822" spans="19:27" x14ac:dyDescent="0.2">
      <c r="S822" s="52"/>
      <c r="T822" s="53"/>
      <c r="U822" s="3"/>
      <c r="W822" s="3"/>
      <c r="X822" s="3"/>
      <c r="AA822" s="2"/>
    </row>
    <row r="823" spans="19:27" x14ac:dyDescent="0.2">
      <c r="S823" s="52"/>
      <c r="T823" s="53"/>
      <c r="U823" s="3"/>
      <c r="W823" s="3"/>
      <c r="X823" s="3"/>
      <c r="AA823" s="2"/>
    </row>
    <row r="824" spans="19:27" x14ac:dyDescent="0.2">
      <c r="S824" s="52"/>
      <c r="T824" s="53"/>
      <c r="U824" s="3"/>
      <c r="W824" s="3"/>
      <c r="X824" s="3"/>
      <c r="AA824" s="2"/>
    </row>
    <row r="825" spans="19:27" x14ac:dyDescent="0.2">
      <c r="S825" s="52"/>
      <c r="T825" s="53"/>
      <c r="U825" s="3"/>
      <c r="W825" s="3"/>
      <c r="X825" s="3"/>
      <c r="AA825" s="2"/>
    </row>
    <row r="826" spans="19:27" x14ac:dyDescent="0.2">
      <c r="S826" s="52"/>
      <c r="T826" s="53"/>
      <c r="U826" s="3"/>
      <c r="W826" s="3"/>
      <c r="X826" s="3"/>
      <c r="AA826" s="2"/>
    </row>
    <row r="827" spans="19:27" x14ac:dyDescent="0.2">
      <c r="S827" s="52"/>
      <c r="T827" s="53"/>
      <c r="U827" s="3"/>
      <c r="W827" s="3"/>
      <c r="X827" s="3"/>
      <c r="AA827" s="2"/>
    </row>
    <row r="828" spans="19:27" x14ac:dyDescent="0.2">
      <c r="S828" s="52"/>
      <c r="T828" s="53"/>
      <c r="U828" s="3"/>
      <c r="W828" s="3"/>
      <c r="X828" s="3"/>
      <c r="AA828" s="2"/>
    </row>
    <row r="829" spans="19:27" x14ac:dyDescent="0.2">
      <c r="S829" s="52"/>
      <c r="T829" s="53"/>
      <c r="U829" s="3"/>
      <c r="W829" s="3"/>
      <c r="X829" s="3"/>
      <c r="AA829" s="2"/>
    </row>
    <row r="830" spans="19:27" x14ac:dyDescent="0.2">
      <c r="S830" s="52"/>
      <c r="T830" s="53"/>
      <c r="U830" s="3"/>
      <c r="W830" s="3"/>
      <c r="X830" s="3"/>
      <c r="AA830" s="2"/>
    </row>
    <row r="831" spans="19:27" x14ac:dyDescent="0.2">
      <c r="S831" s="52"/>
      <c r="T831" s="53"/>
      <c r="U831" s="3"/>
      <c r="W831" s="3"/>
      <c r="X831" s="3"/>
      <c r="AA831" s="2"/>
    </row>
    <row r="832" spans="19:27" x14ac:dyDescent="0.2">
      <c r="S832" s="52"/>
      <c r="T832" s="53"/>
      <c r="U832" s="3"/>
      <c r="W832" s="3"/>
      <c r="X832" s="3"/>
      <c r="AA832" s="2"/>
    </row>
    <row r="833" spans="19:27" x14ac:dyDescent="0.2">
      <c r="S833" s="52"/>
      <c r="T833" s="53"/>
      <c r="U833" s="3"/>
      <c r="W833" s="3"/>
      <c r="X833" s="3"/>
      <c r="AA833" s="2"/>
    </row>
    <row r="834" spans="19:27" x14ac:dyDescent="0.2">
      <c r="S834" s="52"/>
      <c r="T834" s="53"/>
      <c r="U834" s="3"/>
      <c r="W834" s="3"/>
      <c r="X834" s="3"/>
      <c r="AA834" s="2"/>
    </row>
    <row r="835" spans="19:27" x14ac:dyDescent="0.2">
      <c r="S835" s="52"/>
      <c r="T835" s="53"/>
      <c r="U835" s="3"/>
      <c r="W835" s="3"/>
      <c r="X835" s="3"/>
      <c r="AA835" s="2"/>
    </row>
    <row r="836" spans="19:27" x14ac:dyDescent="0.2">
      <c r="S836" s="52"/>
      <c r="T836" s="53"/>
      <c r="U836" s="3"/>
      <c r="W836" s="3"/>
      <c r="X836" s="3"/>
      <c r="AA836" s="2"/>
    </row>
    <row r="837" spans="19:27" x14ac:dyDescent="0.2">
      <c r="S837" s="52"/>
      <c r="T837" s="53"/>
      <c r="U837" s="3"/>
      <c r="W837" s="3"/>
      <c r="X837" s="3"/>
      <c r="AA837" s="2"/>
    </row>
    <row r="838" spans="19:27" x14ac:dyDescent="0.2">
      <c r="S838" s="52"/>
      <c r="T838" s="53"/>
      <c r="U838" s="3"/>
      <c r="W838" s="3"/>
      <c r="X838" s="3"/>
      <c r="AA838" s="2"/>
    </row>
    <row r="839" spans="19:27" x14ac:dyDescent="0.2">
      <c r="S839" s="52"/>
      <c r="T839" s="53"/>
      <c r="U839" s="3"/>
      <c r="W839" s="3"/>
      <c r="X839" s="3"/>
      <c r="AA839" s="2"/>
    </row>
    <row r="840" spans="19:27" x14ac:dyDescent="0.2">
      <c r="S840" s="52"/>
      <c r="T840" s="53"/>
      <c r="U840" s="3"/>
      <c r="W840" s="3"/>
      <c r="X840" s="3"/>
      <c r="AA840" s="2"/>
    </row>
    <row r="841" spans="19:27" x14ac:dyDescent="0.2">
      <c r="S841" s="52"/>
      <c r="T841" s="53"/>
      <c r="U841" s="3"/>
      <c r="W841" s="3"/>
      <c r="X841" s="3"/>
      <c r="AA841" s="2"/>
    </row>
    <row r="842" spans="19:27" x14ac:dyDescent="0.2">
      <c r="S842" s="52"/>
      <c r="T842" s="53"/>
      <c r="U842" s="3"/>
      <c r="W842" s="3"/>
      <c r="X842" s="3"/>
      <c r="AA842" s="2"/>
    </row>
    <row r="843" spans="19:27" x14ac:dyDescent="0.2">
      <c r="S843" s="52"/>
      <c r="T843" s="53"/>
      <c r="U843" s="3"/>
      <c r="W843" s="3"/>
      <c r="X843" s="3"/>
      <c r="AA843" s="2"/>
    </row>
    <row r="844" spans="19:27" x14ac:dyDescent="0.2">
      <c r="S844" s="52"/>
      <c r="T844" s="53"/>
      <c r="U844" s="3"/>
      <c r="W844" s="3"/>
      <c r="X844" s="3"/>
      <c r="AA844" s="2"/>
    </row>
    <row r="845" spans="19:27" x14ac:dyDescent="0.2">
      <c r="S845" s="52"/>
      <c r="T845" s="53"/>
      <c r="U845" s="3"/>
      <c r="W845" s="3"/>
      <c r="X845" s="3"/>
      <c r="AA845" s="2"/>
    </row>
    <row r="846" spans="19:27" x14ac:dyDescent="0.2">
      <c r="S846" s="52"/>
      <c r="T846" s="53"/>
      <c r="U846" s="3"/>
      <c r="W846" s="3"/>
      <c r="X846" s="3"/>
      <c r="AA846" s="2"/>
    </row>
    <row r="847" spans="19:27" x14ac:dyDescent="0.2">
      <c r="S847" s="52"/>
      <c r="T847" s="53"/>
      <c r="U847" s="3"/>
      <c r="W847" s="3"/>
      <c r="X847" s="3"/>
      <c r="AA847" s="2"/>
    </row>
    <row r="848" spans="19:27" x14ac:dyDescent="0.2">
      <c r="S848" s="52"/>
      <c r="T848" s="53"/>
      <c r="U848" s="3"/>
      <c r="W848" s="3"/>
      <c r="X848" s="3"/>
      <c r="AA848" s="2"/>
    </row>
    <row r="849" spans="19:27" x14ac:dyDescent="0.2">
      <c r="S849" s="52"/>
      <c r="T849" s="53"/>
      <c r="U849" s="3"/>
      <c r="W849" s="3"/>
      <c r="X849" s="3"/>
      <c r="AA849" s="2"/>
    </row>
    <row r="850" spans="19:27" x14ac:dyDescent="0.2">
      <c r="S850" s="52"/>
      <c r="T850" s="53"/>
      <c r="U850" s="3"/>
      <c r="W850" s="3"/>
      <c r="X850" s="3"/>
      <c r="AA850" s="2"/>
    </row>
    <row r="851" spans="19:27" x14ac:dyDescent="0.2">
      <c r="S851" s="52"/>
      <c r="T851" s="53"/>
      <c r="U851" s="3"/>
      <c r="W851" s="3"/>
      <c r="X851" s="3"/>
      <c r="AA851" s="2"/>
    </row>
    <row r="852" spans="19:27" x14ac:dyDescent="0.2">
      <c r="S852" s="52"/>
      <c r="T852" s="53"/>
      <c r="U852" s="3"/>
      <c r="W852" s="3"/>
      <c r="X852" s="3"/>
      <c r="AA852" s="2"/>
    </row>
    <row r="853" spans="19:27" x14ac:dyDescent="0.2">
      <c r="S853" s="52"/>
      <c r="T853" s="53"/>
      <c r="U853" s="3"/>
      <c r="W853" s="3"/>
      <c r="X853" s="3"/>
      <c r="AA853" s="2"/>
    </row>
    <row r="854" spans="19:27" x14ac:dyDescent="0.2">
      <c r="S854" s="52"/>
      <c r="T854" s="53"/>
      <c r="U854" s="3"/>
      <c r="W854" s="3"/>
      <c r="X854" s="3"/>
      <c r="AA854" s="2"/>
    </row>
    <row r="855" spans="19:27" x14ac:dyDescent="0.2">
      <c r="S855" s="52"/>
      <c r="T855" s="53"/>
      <c r="U855" s="3"/>
      <c r="W855" s="3"/>
      <c r="X855" s="3"/>
      <c r="AA855" s="2"/>
    </row>
    <row r="856" spans="19:27" x14ac:dyDescent="0.2">
      <c r="S856" s="52"/>
      <c r="T856" s="53"/>
      <c r="U856" s="3"/>
      <c r="W856" s="3"/>
      <c r="X856" s="3"/>
      <c r="AA856" s="2"/>
    </row>
    <row r="857" spans="19:27" x14ac:dyDescent="0.2">
      <c r="S857" s="52"/>
      <c r="T857" s="53"/>
      <c r="U857" s="3"/>
      <c r="W857" s="3"/>
      <c r="X857" s="3"/>
      <c r="AA857" s="2"/>
    </row>
    <row r="858" spans="19:27" x14ac:dyDescent="0.2">
      <c r="S858" s="52"/>
      <c r="T858" s="53"/>
      <c r="U858" s="3"/>
      <c r="W858" s="3"/>
      <c r="X858" s="3"/>
      <c r="AA858" s="2"/>
    </row>
    <row r="859" spans="19:27" x14ac:dyDescent="0.2">
      <c r="S859" s="52"/>
      <c r="T859" s="53"/>
      <c r="U859" s="3"/>
      <c r="W859" s="3"/>
      <c r="X859" s="3"/>
      <c r="AA859" s="2"/>
    </row>
    <row r="860" spans="19:27" x14ac:dyDescent="0.2">
      <c r="S860" s="52"/>
      <c r="T860" s="53"/>
      <c r="U860" s="3"/>
      <c r="W860" s="3"/>
      <c r="X860" s="3"/>
      <c r="AA860" s="2"/>
    </row>
    <row r="861" spans="19:27" x14ac:dyDescent="0.2">
      <c r="S861" s="52"/>
      <c r="T861" s="53"/>
      <c r="U861" s="3"/>
      <c r="W861" s="3"/>
      <c r="X861" s="3"/>
      <c r="AA861" s="2"/>
    </row>
    <row r="862" spans="19:27" x14ac:dyDescent="0.2">
      <c r="S862" s="52"/>
      <c r="T862" s="53"/>
      <c r="U862" s="3"/>
      <c r="W862" s="3"/>
      <c r="X862" s="3"/>
      <c r="AA862" s="2"/>
    </row>
    <row r="863" spans="19:27" x14ac:dyDescent="0.2">
      <c r="S863" s="52"/>
      <c r="T863" s="53"/>
      <c r="U863" s="3"/>
      <c r="W863" s="3"/>
      <c r="X863" s="3"/>
      <c r="AA863" s="2"/>
    </row>
    <row r="864" spans="19:27" x14ac:dyDescent="0.2">
      <c r="S864" s="52"/>
      <c r="T864" s="53"/>
      <c r="U864" s="3"/>
      <c r="W864" s="3"/>
      <c r="X864" s="3"/>
      <c r="AA864" s="2"/>
    </row>
    <row r="865" spans="19:27" x14ac:dyDescent="0.2">
      <c r="S865" s="52"/>
      <c r="T865" s="53"/>
      <c r="U865" s="3"/>
      <c r="W865" s="3"/>
      <c r="X865" s="3"/>
      <c r="AA865" s="2"/>
    </row>
    <row r="866" spans="19:27" x14ac:dyDescent="0.2">
      <c r="S866" s="52"/>
      <c r="T866" s="53"/>
      <c r="U866" s="3"/>
      <c r="W866" s="3"/>
      <c r="X866" s="3"/>
      <c r="AA866" s="2"/>
    </row>
    <row r="867" spans="19:27" x14ac:dyDescent="0.2">
      <c r="S867" s="52"/>
      <c r="T867" s="53"/>
      <c r="U867" s="3"/>
      <c r="W867" s="3"/>
      <c r="X867" s="3"/>
      <c r="AA867" s="2"/>
    </row>
    <row r="868" spans="19:27" x14ac:dyDescent="0.2">
      <c r="S868" s="52"/>
      <c r="T868" s="53"/>
      <c r="U868" s="3"/>
      <c r="W868" s="3"/>
      <c r="X868" s="3"/>
      <c r="AA868" s="2"/>
    </row>
    <row r="869" spans="19:27" x14ac:dyDescent="0.2">
      <c r="S869" s="52"/>
      <c r="T869" s="53"/>
      <c r="U869" s="3"/>
      <c r="W869" s="3"/>
      <c r="X869" s="3"/>
      <c r="AA869" s="2"/>
    </row>
    <row r="870" spans="19:27" x14ac:dyDescent="0.2">
      <c r="S870" s="52"/>
      <c r="T870" s="53"/>
      <c r="U870" s="3"/>
      <c r="W870" s="3"/>
      <c r="X870" s="3"/>
      <c r="AA870" s="2"/>
    </row>
    <row r="871" spans="19:27" x14ac:dyDescent="0.2">
      <c r="S871" s="52"/>
      <c r="T871" s="53"/>
      <c r="U871" s="3"/>
      <c r="W871" s="3"/>
      <c r="X871" s="3"/>
      <c r="AA871" s="2"/>
    </row>
    <row r="872" spans="19:27" x14ac:dyDescent="0.2">
      <c r="S872" s="52"/>
      <c r="T872" s="53"/>
      <c r="U872" s="3"/>
      <c r="W872" s="3"/>
      <c r="X872" s="3"/>
      <c r="AA872" s="2"/>
    </row>
    <row r="873" spans="19:27" x14ac:dyDescent="0.2">
      <c r="S873" s="52"/>
      <c r="T873" s="53"/>
      <c r="U873" s="3"/>
      <c r="W873" s="3"/>
      <c r="X873" s="3"/>
      <c r="AA873" s="2"/>
    </row>
    <row r="874" spans="19:27" x14ac:dyDescent="0.2">
      <c r="S874" s="52"/>
      <c r="T874" s="53"/>
      <c r="U874" s="3"/>
      <c r="W874" s="3"/>
      <c r="X874" s="3"/>
      <c r="AA874" s="2"/>
    </row>
    <row r="875" spans="19:27" x14ac:dyDescent="0.2">
      <c r="S875" s="52"/>
      <c r="T875" s="53"/>
      <c r="U875" s="3"/>
      <c r="W875" s="3"/>
      <c r="X875" s="3"/>
      <c r="AA875" s="2"/>
    </row>
    <row r="876" spans="19:27" x14ac:dyDescent="0.2">
      <c r="S876" s="52"/>
      <c r="T876" s="53"/>
      <c r="U876" s="3"/>
      <c r="W876" s="3"/>
      <c r="X876" s="3"/>
      <c r="AA876" s="2"/>
    </row>
    <row r="877" spans="19:27" x14ac:dyDescent="0.2">
      <c r="S877" s="52"/>
      <c r="T877" s="53"/>
      <c r="U877" s="3"/>
      <c r="W877" s="3"/>
      <c r="X877" s="3"/>
      <c r="AA877" s="2"/>
    </row>
    <row r="878" spans="19:27" x14ac:dyDescent="0.2">
      <c r="S878" s="52"/>
      <c r="T878" s="53"/>
      <c r="U878" s="3"/>
      <c r="W878" s="3"/>
      <c r="X878" s="3"/>
      <c r="AA878" s="2"/>
    </row>
    <row r="879" spans="19:27" x14ac:dyDescent="0.2">
      <c r="S879" s="52"/>
      <c r="T879" s="53"/>
      <c r="U879" s="3"/>
      <c r="W879" s="3"/>
      <c r="X879" s="3"/>
      <c r="AA879" s="2"/>
    </row>
    <row r="880" spans="19:27" x14ac:dyDescent="0.2">
      <c r="S880" s="52"/>
      <c r="T880" s="53"/>
      <c r="U880" s="3"/>
      <c r="W880" s="3"/>
      <c r="X880" s="3"/>
      <c r="AA880" s="2"/>
    </row>
    <row r="881" spans="19:27" x14ac:dyDescent="0.2">
      <c r="S881" s="52"/>
      <c r="T881" s="53"/>
      <c r="U881" s="3"/>
      <c r="W881" s="3"/>
      <c r="X881" s="3"/>
      <c r="AA881" s="2"/>
    </row>
    <row r="882" spans="19:27" x14ac:dyDescent="0.2">
      <c r="S882" s="52"/>
      <c r="T882" s="53"/>
      <c r="U882" s="3"/>
      <c r="W882" s="3"/>
      <c r="X882" s="3"/>
      <c r="AA882" s="2"/>
    </row>
    <row r="883" spans="19:27" x14ac:dyDescent="0.2">
      <c r="S883" s="52"/>
      <c r="T883" s="53"/>
      <c r="U883" s="3"/>
      <c r="W883" s="3"/>
      <c r="X883" s="3"/>
      <c r="AA883" s="2"/>
    </row>
    <row r="884" spans="19:27" x14ac:dyDescent="0.2">
      <c r="S884" s="52"/>
      <c r="T884" s="53"/>
      <c r="U884" s="3"/>
      <c r="W884" s="3"/>
      <c r="X884" s="3"/>
      <c r="AA884" s="2"/>
    </row>
    <row r="885" spans="19:27" x14ac:dyDescent="0.2">
      <c r="S885" s="52"/>
      <c r="T885" s="53"/>
      <c r="U885" s="3"/>
      <c r="W885" s="3"/>
      <c r="X885" s="3"/>
      <c r="AA885" s="2"/>
    </row>
    <row r="886" spans="19:27" x14ac:dyDescent="0.2">
      <c r="S886" s="52"/>
      <c r="T886" s="53"/>
      <c r="U886" s="3"/>
      <c r="W886" s="3"/>
      <c r="X886" s="3"/>
      <c r="AA886" s="2"/>
    </row>
    <row r="887" spans="19:27" x14ac:dyDescent="0.2">
      <c r="S887" s="52"/>
      <c r="T887" s="53"/>
      <c r="U887" s="3"/>
      <c r="W887" s="3"/>
      <c r="X887" s="3"/>
      <c r="AA887" s="2"/>
    </row>
    <row r="888" spans="19:27" x14ac:dyDescent="0.2">
      <c r="S888" s="52"/>
      <c r="T888" s="53"/>
      <c r="U888" s="3"/>
      <c r="W888" s="3"/>
      <c r="X888" s="3"/>
      <c r="AA888" s="2"/>
    </row>
    <row r="889" spans="19:27" x14ac:dyDescent="0.2">
      <c r="S889" s="52"/>
      <c r="T889" s="53"/>
      <c r="U889" s="3"/>
      <c r="W889" s="3"/>
      <c r="X889" s="3"/>
      <c r="AA889" s="2"/>
    </row>
    <row r="890" spans="19:27" x14ac:dyDescent="0.2">
      <c r="S890" s="52"/>
      <c r="T890" s="53"/>
      <c r="U890" s="3"/>
      <c r="W890" s="3"/>
      <c r="X890" s="3"/>
      <c r="AA890" s="2"/>
    </row>
    <row r="891" spans="19:27" x14ac:dyDescent="0.2">
      <c r="S891" s="52"/>
      <c r="T891" s="53"/>
      <c r="U891" s="3"/>
      <c r="W891" s="3"/>
      <c r="X891" s="3"/>
      <c r="AA891" s="2"/>
    </row>
    <row r="892" spans="19:27" x14ac:dyDescent="0.2">
      <c r="S892" s="52"/>
      <c r="T892" s="53"/>
      <c r="U892" s="3"/>
      <c r="W892" s="3"/>
      <c r="X892" s="3"/>
      <c r="AA892" s="2"/>
    </row>
    <row r="893" spans="19:27" x14ac:dyDescent="0.2">
      <c r="S893" s="52"/>
      <c r="T893" s="53"/>
      <c r="U893" s="3"/>
      <c r="W893" s="3"/>
      <c r="X893" s="3"/>
      <c r="AA893" s="2"/>
    </row>
    <row r="894" spans="19:27" x14ac:dyDescent="0.2">
      <c r="S894" s="52"/>
      <c r="T894" s="53"/>
      <c r="U894" s="3"/>
      <c r="W894" s="3"/>
      <c r="X894" s="3"/>
      <c r="AA894" s="2"/>
    </row>
    <row r="895" spans="19:27" x14ac:dyDescent="0.2">
      <c r="S895" s="52"/>
      <c r="T895" s="53"/>
      <c r="U895" s="3"/>
      <c r="W895" s="3"/>
      <c r="X895" s="3"/>
      <c r="AA895" s="2"/>
    </row>
    <row r="896" spans="19:27" x14ac:dyDescent="0.2">
      <c r="S896" s="52"/>
      <c r="T896" s="53"/>
      <c r="U896" s="3"/>
      <c r="W896" s="3"/>
      <c r="X896" s="3"/>
      <c r="AA896" s="2"/>
    </row>
    <row r="897" spans="19:27" x14ac:dyDescent="0.2">
      <c r="S897" s="52"/>
      <c r="T897" s="53"/>
      <c r="U897" s="3"/>
      <c r="W897" s="3"/>
      <c r="X897" s="3"/>
      <c r="AA897" s="2"/>
    </row>
    <row r="898" spans="19:27" x14ac:dyDescent="0.2">
      <c r="S898" s="52"/>
      <c r="T898" s="53"/>
      <c r="U898" s="3"/>
      <c r="W898" s="3"/>
      <c r="X898" s="3"/>
      <c r="AA898" s="2"/>
    </row>
    <row r="899" spans="19:27" x14ac:dyDescent="0.2">
      <c r="S899" s="52"/>
      <c r="T899" s="53"/>
      <c r="U899" s="3"/>
      <c r="W899" s="3"/>
      <c r="X899" s="3"/>
      <c r="AA899" s="2"/>
    </row>
    <row r="900" spans="19:27" x14ac:dyDescent="0.2">
      <c r="S900" s="52"/>
      <c r="T900" s="53"/>
      <c r="U900" s="3"/>
      <c r="W900" s="3"/>
      <c r="X900" s="3"/>
      <c r="AA900" s="2"/>
    </row>
    <row r="901" spans="19:27" x14ac:dyDescent="0.2">
      <c r="S901" s="52"/>
      <c r="T901" s="53"/>
      <c r="U901" s="3"/>
      <c r="W901" s="3"/>
      <c r="X901" s="3"/>
      <c r="AA901" s="2"/>
    </row>
    <row r="902" spans="19:27" x14ac:dyDescent="0.2">
      <c r="S902" s="52"/>
      <c r="T902" s="53"/>
      <c r="U902" s="3"/>
      <c r="W902" s="3"/>
      <c r="X902" s="3"/>
      <c r="AA902" s="2"/>
    </row>
    <row r="903" spans="19:27" x14ac:dyDescent="0.2">
      <c r="S903" s="52"/>
      <c r="T903" s="53"/>
      <c r="U903" s="3"/>
      <c r="W903" s="3"/>
      <c r="X903" s="3"/>
      <c r="AA903" s="2"/>
    </row>
    <row r="904" spans="19:27" x14ac:dyDescent="0.2">
      <c r="S904" s="52"/>
      <c r="T904" s="53"/>
      <c r="U904" s="3"/>
      <c r="W904" s="3"/>
      <c r="X904" s="3"/>
      <c r="AA904" s="2"/>
    </row>
    <row r="905" spans="19:27" x14ac:dyDescent="0.2">
      <c r="S905" s="52"/>
      <c r="T905" s="53"/>
      <c r="U905" s="3"/>
      <c r="W905" s="3"/>
      <c r="X905" s="3"/>
      <c r="AA905" s="2"/>
    </row>
    <row r="906" spans="19:27" x14ac:dyDescent="0.2">
      <c r="S906" s="52"/>
      <c r="T906" s="53"/>
      <c r="U906" s="3"/>
      <c r="W906" s="3"/>
      <c r="X906" s="3"/>
      <c r="AA906" s="2"/>
    </row>
    <row r="907" spans="19:27" x14ac:dyDescent="0.2">
      <c r="S907" s="52"/>
      <c r="T907" s="53"/>
      <c r="U907" s="3"/>
      <c r="W907" s="3"/>
      <c r="X907" s="3"/>
      <c r="AA907" s="2"/>
    </row>
    <row r="908" spans="19:27" x14ac:dyDescent="0.2">
      <c r="S908" s="52"/>
      <c r="T908" s="53"/>
      <c r="U908" s="3"/>
      <c r="W908" s="3"/>
      <c r="X908" s="3"/>
      <c r="AA908" s="2"/>
    </row>
    <row r="909" spans="19:27" x14ac:dyDescent="0.2">
      <c r="S909" s="52"/>
      <c r="T909" s="53"/>
      <c r="U909" s="3"/>
      <c r="W909" s="3"/>
      <c r="X909" s="3"/>
      <c r="AA909" s="2"/>
    </row>
    <row r="910" spans="19:27" x14ac:dyDescent="0.2">
      <c r="S910" s="52"/>
      <c r="T910" s="53"/>
      <c r="U910" s="3"/>
      <c r="W910" s="3"/>
      <c r="X910" s="3"/>
      <c r="AA910" s="2"/>
    </row>
    <row r="911" spans="19:27" x14ac:dyDescent="0.2">
      <c r="S911" s="52"/>
      <c r="T911" s="53"/>
      <c r="U911" s="3"/>
      <c r="W911" s="3"/>
      <c r="X911" s="3"/>
      <c r="AA911" s="2"/>
    </row>
    <row r="912" spans="19:27" x14ac:dyDescent="0.2">
      <c r="S912" s="52"/>
      <c r="T912" s="53"/>
      <c r="U912" s="3"/>
      <c r="W912" s="3"/>
      <c r="X912" s="3"/>
      <c r="AA912" s="2"/>
    </row>
    <row r="913" spans="19:27" x14ac:dyDescent="0.2">
      <c r="S913" s="52"/>
      <c r="T913" s="53"/>
      <c r="U913" s="3"/>
      <c r="W913" s="3"/>
      <c r="X913" s="3"/>
      <c r="AA913" s="2"/>
    </row>
    <row r="914" spans="19:27" x14ac:dyDescent="0.2">
      <c r="S914" s="52"/>
      <c r="T914" s="53"/>
      <c r="U914" s="3"/>
      <c r="W914" s="3"/>
      <c r="X914" s="3"/>
      <c r="AA914" s="2"/>
    </row>
    <row r="915" spans="19:27" x14ac:dyDescent="0.2">
      <c r="S915" s="52"/>
      <c r="T915" s="53"/>
      <c r="U915" s="3"/>
      <c r="W915" s="3"/>
      <c r="X915" s="3"/>
      <c r="AA915" s="2"/>
    </row>
    <row r="916" spans="19:27" x14ac:dyDescent="0.2">
      <c r="S916" s="52"/>
      <c r="T916" s="53"/>
      <c r="U916" s="3"/>
      <c r="W916" s="3"/>
      <c r="X916" s="3"/>
      <c r="AA916" s="2"/>
    </row>
    <row r="917" spans="19:27" x14ac:dyDescent="0.2">
      <c r="S917" s="52"/>
      <c r="T917" s="53"/>
      <c r="U917" s="3"/>
      <c r="W917" s="3"/>
      <c r="X917" s="3"/>
      <c r="AA917" s="2"/>
    </row>
    <row r="918" spans="19:27" x14ac:dyDescent="0.2">
      <c r="S918" s="52"/>
      <c r="T918" s="53"/>
      <c r="U918" s="3"/>
      <c r="W918" s="3"/>
      <c r="X918" s="3"/>
      <c r="AA918" s="2"/>
    </row>
    <row r="919" spans="19:27" x14ac:dyDescent="0.2">
      <c r="S919" s="52"/>
      <c r="T919" s="53"/>
      <c r="U919" s="3"/>
      <c r="W919" s="3"/>
      <c r="X919" s="3"/>
      <c r="AA919" s="2"/>
    </row>
    <row r="920" spans="19:27" x14ac:dyDescent="0.2">
      <c r="S920" s="52"/>
      <c r="T920" s="53"/>
      <c r="U920" s="3"/>
      <c r="W920" s="3"/>
      <c r="X920" s="3"/>
      <c r="AA920" s="2"/>
    </row>
    <row r="921" spans="19:27" x14ac:dyDescent="0.2">
      <c r="S921" s="52"/>
      <c r="T921" s="53"/>
      <c r="U921" s="3"/>
      <c r="W921" s="3"/>
      <c r="X921" s="3"/>
      <c r="AA921" s="2"/>
    </row>
    <row r="922" spans="19:27" x14ac:dyDescent="0.2">
      <c r="S922" s="52"/>
      <c r="T922" s="53"/>
      <c r="U922" s="3"/>
      <c r="W922" s="3"/>
      <c r="X922" s="3"/>
      <c r="AA922" s="2"/>
    </row>
    <row r="923" spans="19:27" x14ac:dyDescent="0.2">
      <c r="S923" s="52"/>
      <c r="T923" s="53"/>
      <c r="U923" s="3"/>
      <c r="W923" s="3"/>
      <c r="X923" s="3"/>
      <c r="AA923" s="2"/>
    </row>
    <row r="924" spans="19:27" x14ac:dyDescent="0.2">
      <c r="S924" s="52"/>
      <c r="T924" s="53"/>
      <c r="U924" s="3"/>
      <c r="W924" s="3"/>
      <c r="X924" s="3"/>
      <c r="AA924" s="2"/>
    </row>
    <row r="925" spans="19:27" x14ac:dyDescent="0.2">
      <c r="S925" s="52"/>
      <c r="T925" s="53"/>
      <c r="U925" s="3"/>
      <c r="W925" s="3"/>
      <c r="X925" s="3"/>
      <c r="AA925" s="2"/>
    </row>
    <row r="926" spans="19:27" x14ac:dyDescent="0.2">
      <c r="S926" s="52"/>
      <c r="T926" s="53"/>
      <c r="U926" s="3"/>
      <c r="W926" s="3"/>
      <c r="X926" s="3"/>
      <c r="AA926" s="2"/>
    </row>
    <row r="927" spans="19:27" x14ac:dyDescent="0.2">
      <c r="S927" s="52"/>
      <c r="T927" s="53"/>
      <c r="U927" s="3"/>
      <c r="W927" s="3"/>
      <c r="X927" s="3"/>
      <c r="AA927" s="2"/>
    </row>
    <row r="928" spans="19:27" x14ac:dyDescent="0.2">
      <c r="S928" s="52"/>
      <c r="T928" s="53"/>
      <c r="U928" s="3"/>
      <c r="W928" s="3"/>
      <c r="X928" s="3"/>
      <c r="AA928" s="2"/>
    </row>
    <row r="929" spans="19:27" x14ac:dyDescent="0.2">
      <c r="S929" s="52"/>
      <c r="T929" s="53"/>
      <c r="U929" s="3"/>
      <c r="W929" s="3"/>
      <c r="X929" s="3"/>
      <c r="AA929" s="2"/>
    </row>
    <row r="930" spans="19:27" x14ac:dyDescent="0.2">
      <c r="S930" s="52"/>
      <c r="T930" s="53"/>
      <c r="U930" s="3"/>
      <c r="W930" s="3"/>
      <c r="X930" s="3"/>
      <c r="AA930" s="2"/>
    </row>
    <row r="931" spans="19:27" x14ac:dyDescent="0.2">
      <c r="S931" s="52"/>
      <c r="T931" s="53"/>
      <c r="U931" s="3"/>
      <c r="W931" s="3"/>
      <c r="X931" s="3"/>
      <c r="AA931" s="2"/>
    </row>
    <row r="932" spans="19:27" x14ac:dyDescent="0.2">
      <c r="S932" s="52"/>
      <c r="T932" s="53"/>
      <c r="U932" s="3"/>
      <c r="W932" s="3"/>
      <c r="X932" s="3"/>
      <c r="AA932" s="2"/>
    </row>
    <row r="933" spans="19:27" x14ac:dyDescent="0.2">
      <c r="S933" s="52"/>
      <c r="T933" s="53"/>
      <c r="U933" s="3"/>
      <c r="W933" s="3"/>
      <c r="X933" s="3"/>
      <c r="AA933" s="2"/>
    </row>
    <row r="934" spans="19:27" x14ac:dyDescent="0.2">
      <c r="S934" s="52"/>
      <c r="T934" s="53"/>
      <c r="U934" s="3"/>
      <c r="W934" s="3"/>
      <c r="X934" s="3"/>
      <c r="AA934" s="2"/>
    </row>
    <row r="935" spans="19:27" x14ac:dyDescent="0.2">
      <c r="S935" s="52"/>
      <c r="T935" s="53"/>
      <c r="U935" s="3"/>
      <c r="W935" s="3"/>
      <c r="X935" s="3"/>
      <c r="AA935" s="2"/>
    </row>
    <row r="936" spans="19:27" x14ac:dyDescent="0.2">
      <c r="S936" s="52"/>
      <c r="T936" s="53"/>
      <c r="U936" s="3"/>
      <c r="W936" s="3"/>
      <c r="X936" s="3"/>
      <c r="AA936" s="2"/>
    </row>
    <row r="937" spans="19:27" x14ac:dyDescent="0.2">
      <c r="S937" s="52"/>
      <c r="T937" s="53"/>
      <c r="U937" s="3"/>
      <c r="W937" s="3"/>
      <c r="X937" s="3"/>
      <c r="AA937" s="2"/>
    </row>
    <row r="938" spans="19:27" x14ac:dyDescent="0.2">
      <c r="S938" s="52"/>
      <c r="T938" s="53"/>
      <c r="U938" s="3"/>
      <c r="W938" s="3"/>
      <c r="X938" s="3"/>
      <c r="AA938" s="2"/>
    </row>
    <row r="939" spans="19:27" x14ac:dyDescent="0.2">
      <c r="S939" s="52"/>
      <c r="T939" s="53"/>
      <c r="U939" s="3"/>
      <c r="W939" s="3"/>
      <c r="X939" s="3"/>
      <c r="AA939" s="2"/>
    </row>
    <row r="940" spans="19:27" x14ac:dyDescent="0.2">
      <c r="S940" s="52"/>
      <c r="T940" s="53"/>
      <c r="U940" s="3"/>
      <c r="W940" s="3"/>
      <c r="X940" s="3"/>
      <c r="AA940" s="2"/>
    </row>
    <row r="941" spans="19:27" x14ac:dyDescent="0.2">
      <c r="S941" s="52"/>
      <c r="T941" s="53"/>
      <c r="U941" s="3"/>
      <c r="W941" s="3"/>
      <c r="X941" s="3"/>
      <c r="AA941" s="2"/>
    </row>
    <row r="942" spans="19:27" x14ac:dyDescent="0.2">
      <c r="S942" s="52"/>
      <c r="T942" s="53"/>
      <c r="U942" s="3"/>
      <c r="W942" s="3"/>
      <c r="X942" s="3"/>
      <c r="AA942" s="2"/>
    </row>
    <row r="943" spans="19:27" x14ac:dyDescent="0.2">
      <c r="S943" s="52"/>
      <c r="T943" s="53"/>
      <c r="U943" s="3"/>
      <c r="W943" s="3"/>
      <c r="X943" s="3"/>
      <c r="AA943" s="2"/>
    </row>
    <row r="944" spans="19:27" x14ac:dyDescent="0.2">
      <c r="S944" s="52"/>
      <c r="T944" s="53"/>
      <c r="U944" s="3"/>
      <c r="W944" s="3"/>
      <c r="X944" s="3"/>
      <c r="AA944" s="2"/>
    </row>
    <row r="945" spans="19:27" x14ac:dyDescent="0.2">
      <c r="S945" s="52"/>
      <c r="T945" s="53"/>
      <c r="U945" s="3"/>
      <c r="W945" s="3"/>
      <c r="X945" s="3"/>
      <c r="AA945" s="2"/>
    </row>
    <row r="946" spans="19:27" x14ac:dyDescent="0.2">
      <c r="S946" s="52"/>
      <c r="T946" s="53"/>
      <c r="U946" s="3"/>
      <c r="W946" s="3"/>
      <c r="X946" s="3"/>
      <c r="AA946" s="2"/>
    </row>
    <row r="947" spans="19:27" x14ac:dyDescent="0.2">
      <c r="S947" s="52"/>
      <c r="T947" s="53"/>
      <c r="U947" s="3"/>
      <c r="W947" s="3"/>
      <c r="X947" s="3"/>
      <c r="AA947" s="2"/>
    </row>
    <row r="948" spans="19:27" x14ac:dyDescent="0.2">
      <c r="S948" s="52"/>
      <c r="T948" s="53"/>
      <c r="U948" s="3"/>
      <c r="W948" s="3"/>
      <c r="X948" s="3"/>
      <c r="AA948" s="2"/>
    </row>
    <row r="949" spans="19:27" x14ac:dyDescent="0.2">
      <c r="S949" s="52"/>
      <c r="T949" s="53"/>
      <c r="U949" s="3"/>
      <c r="W949" s="3"/>
      <c r="X949" s="3"/>
      <c r="AA949" s="2"/>
    </row>
    <row r="950" spans="19:27" x14ac:dyDescent="0.2">
      <c r="S950" s="52"/>
      <c r="T950" s="53"/>
      <c r="U950" s="3"/>
      <c r="W950" s="3"/>
      <c r="X950" s="3"/>
      <c r="AA950" s="2"/>
    </row>
    <row r="951" spans="19:27" x14ac:dyDescent="0.2">
      <c r="S951" s="52"/>
      <c r="T951" s="53"/>
      <c r="U951" s="3"/>
      <c r="W951" s="3"/>
      <c r="X951" s="3"/>
      <c r="AA951" s="2"/>
    </row>
    <row r="952" spans="19:27" x14ac:dyDescent="0.2">
      <c r="S952" s="52"/>
      <c r="T952" s="53"/>
      <c r="U952" s="3"/>
      <c r="W952" s="3"/>
      <c r="X952" s="3"/>
      <c r="AA952" s="2"/>
    </row>
    <row r="953" spans="19:27" x14ac:dyDescent="0.2">
      <c r="S953" s="52"/>
      <c r="T953" s="53"/>
      <c r="U953" s="3"/>
      <c r="W953" s="3"/>
      <c r="X953" s="3"/>
      <c r="AA953" s="2"/>
    </row>
    <row r="954" spans="19:27" x14ac:dyDescent="0.2">
      <c r="S954" s="52"/>
      <c r="T954" s="53"/>
      <c r="U954" s="3"/>
      <c r="W954" s="3"/>
      <c r="X954" s="3"/>
      <c r="AA954" s="2"/>
    </row>
    <row r="955" spans="19:27" x14ac:dyDescent="0.2">
      <c r="S955" s="52"/>
      <c r="T955" s="53"/>
      <c r="U955" s="3"/>
      <c r="W955" s="3"/>
      <c r="X955" s="3"/>
      <c r="AA955" s="2"/>
    </row>
    <row r="956" spans="19:27" x14ac:dyDescent="0.2">
      <c r="S956" s="52"/>
      <c r="T956" s="53"/>
      <c r="U956" s="3"/>
      <c r="W956" s="3"/>
      <c r="X956" s="3"/>
      <c r="AA956" s="2"/>
    </row>
    <row r="957" spans="19:27" x14ac:dyDescent="0.2">
      <c r="S957" s="52"/>
      <c r="T957" s="53"/>
      <c r="U957" s="3"/>
      <c r="W957" s="3"/>
      <c r="X957" s="3"/>
      <c r="AA957" s="2"/>
    </row>
    <row r="958" spans="19:27" x14ac:dyDescent="0.2">
      <c r="S958" s="52"/>
      <c r="T958" s="53"/>
      <c r="U958" s="3"/>
      <c r="W958" s="3"/>
      <c r="X958" s="3"/>
      <c r="AA958" s="2"/>
    </row>
    <row r="959" spans="19:27" x14ac:dyDescent="0.2">
      <c r="S959" s="52"/>
      <c r="T959" s="53"/>
      <c r="U959" s="3"/>
      <c r="W959" s="3"/>
      <c r="X959" s="3"/>
      <c r="AA959" s="2"/>
    </row>
    <row r="960" spans="19:27" x14ac:dyDescent="0.2">
      <c r="S960" s="52"/>
      <c r="T960" s="53"/>
      <c r="U960" s="3"/>
      <c r="W960" s="3"/>
      <c r="X960" s="3"/>
      <c r="AA960" s="2"/>
    </row>
    <row r="961" spans="19:27" x14ac:dyDescent="0.2">
      <c r="S961" s="52"/>
      <c r="T961" s="53"/>
      <c r="U961" s="3"/>
      <c r="W961" s="3"/>
      <c r="X961" s="3"/>
      <c r="AA961" s="2"/>
    </row>
    <row r="962" spans="19:27" x14ac:dyDescent="0.2">
      <c r="S962" s="52"/>
      <c r="T962" s="53"/>
      <c r="U962" s="3"/>
      <c r="W962" s="3"/>
      <c r="X962" s="3"/>
      <c r="AA962" s="2"/>
    </row>
    <row r="963" spans="19:27" x14ac:dyDescent="0.2">
      <c r="S963" s="52"/>
      <c r="T963" s="53"/>
      <c r="U963" s="3"/>
      <c r="W963" s="3"/>
      <c r="X963" s="3"/>
      <c r="AA963" s="2"/>
    </row>
    <row r="964" spans="19:27" x14ac:dyDescent="0.2">
      <c r="S964" s="52"/>
      <c r="T964" s="53"/>
      <c r="U964" s="3"/>
      <c r="W964" s="3"/>
      <c r="X964" s="3"/>
      <c r="AA964" s="2"/>
    </row>
    <row r="965" spans="19:27" x14ac:dyDescent="0.2">
      <c r="S965" s="52"/>
      <c r="T965" s="53"/>
      <c r="U965" s="3"/>
      <c r="W965" s="3"/>
      <c r="X965" s="3"/>
      <c r="AA965" s="2"/>
    </row>
    <row r="966" spans="19:27" x14ac:dyDescent="0.2">
      <c r="S966" s="52"/>
      <c r="T966" s="53"/>
      <c r="U966" s="3"/>
      <c r="W966" s="3"/>
      <c r="X966" s="3"/>
      <c r="AA966" s="2"/>
    </row>
    <row r="967" spans="19:27" x14ac:dyDescent="0.2">
      <c r="S967" s="52"/>
      <c r="T967" s="53"/>
      <c r="U967" s="3"/>
      <c r="W967" s="3"/>
      <c r="X967" s="3"/>
      <c r="AA967" s="2"/>
    </row>
    <row r="968" spans="19:27" x14ac:dyDescent="0.2">
      <c r="S968" s="52"/>
      <c r="T968" s="53"/>
      <c r="U968" s="3"/>
      <c r="W968" s="3"/>
      <c r="X968" s="3"/>
      <c r="AA968" s="2"/>
    </row>
    <row r="969" spans="19:27" x14ac:dyDescent="0.2">
      <c r="S969" s="52"/>
      <c r="T969" s="53"/>
      <c r="U969" s="3"/>
      <c r="W969" s="3"/>
      <c r="X969" s="3"/>
      <c r="AA969" s="2"/>
    </row>
    <row r="970" spans="19:27" x14ac:dyDescent="0.2">
      <c r="S970" s="52"/>
      <c r="T970" s="53"/>
      <c r="U970" s="3"/>
      <c r="W970" s="3"/>
      <c r="X970" s="3"/>
      <c r="AA970" s="2"/>
    </row>
    <row r="971" spans="19:27" x14ac:dyDescent="0.2">
      <c r="S971" s="52"/>
      <c r="T971" s="53"/>
      <c r="U971" s="3"/>
      <c r="W971" s="3"/>
      <c r="X971" s="3"/>
      <c r="AA971" s="2"/>
    </row>
    <row r="972" spans="19:27" x14ac:dyDescent="0.2">
      <c r="S972" s="52"/>
      <c r="T972" s="53"/>
      <c r="U972" s="3"/>
      <c r="W972" s="3"/>
      <c r="X972" s="3"/>
      <c r="AA972" s="2"/>
    </row>
    <row r="973" spans="19:27" x14ac:dyDescent="0.2">
      <c r="S973" s="52"/>
      <c r="T973" s="53"/>
      <c r="U973" s="3"/>
      <c r="W973" s="3"/>
      <c r="X973" s="3"/>
      <c r="AA973" s="2"/>
    </row>
    <row r="974" spans="19:27" x14ac:dyDescent="0.2">
      <c r="S974" s="52"/>
      <c r="T974" s="53"/>
      <c r="U974" s="3"/>
      <c r="W974" s="3"/>
      <c r="X974" s="3"/>
      <c r="AA974" s="2"/>
    </row>
    <row r="975" spans="19:27" x14ac:dyDescent="0.2">
      <c r="S975" s="52"/>
      <c r="T975" s="53"/>
      <c r="U975" s="3"/>
      <c r="W975" s="3"/>
      <c r="X975" s="3"/>
      <c r="AA975" s="2"/>
    </row>
    <row r="976" spans="19:27" x14ac:dyDescent="0.2">
      <c r="S976" s="52"/>
      <c r="T976" s="53"/>
      <c r="U976" s="3"/>
      <c r="W976" s="3"/>
      <c r="X976" s="3"/>
      <c r="AA976" s="2"/>
    </row>
    <row r="977" spans="19:27" x14ac:dyDescent="0.2">
      <c r="S977" s="52"/>
      <c r="T977" s="53"/>
      <c r="U977" s="3"/>
      <c r="W977" s="3"/>
      <c r="X977" s="3"/>
      <c r="AA977" s="2"/>
    </row>
    <row r="978" spans="19:27" x14ac:dyDescent="0.2">
      <c r="S978" s="52"/>
      <c r="T978" s="53"/>
      <c r="U978" s="3"/>
      <c r="W978" s="3"/>
      <c r="X978" s="3"/>
      <c r="AA978" s="2"/>
    </row>
    <row r="979" spans="19:27" x14ac:dyDescent="0.2">
      <c r="S979" s="52"/>
      <c r="T979" s="53"/>
      <c r="U979" s="3"/>
      <c r="W979" s="3"/>
      <c r="X979" s="3"/>
      <c r="AA979" s="2"/>
    </row>
    <row r="980" spans="19:27" x14ac:dyDescent="0.2">
      <c r="S980" s="52"/>
      <c r="T980" s="53"/>
      <c r="U980" s="3"/>
      <c r="W980" s="3"/>
      <c r="X980" s="3"/>
      <c r="AA980" s="2"/>
    </row>
    <row r="981" spans="19:27" x14ac:dyDescent="0.2">
      <c r="S981" s="52"/>
      <c r="T981" s="53"/>
      <c r="U981" s="3"/>
      <c r="W981" s="3"/>
      <c r="X981" s="3"/>
      <c r="AA981" s="2"/>
    </row>
    <row r="982" spans="19:27" x14ac:dyDescent="0.2">
      <c r="S982" s="52"/>
      <c r="T982" s="53"/>
      <c r="U982" s="3"/>
      <c r="W982" s="3"/>
      <c r="X982" s="3"/>
      <c r="AA982" s="2"/>
    </row>
    <row r="983" spans="19:27" x14ac:dyDescent="0.2">
      <c r="S983" s="52"/>
      <c r="T983" s="53"/>
      <c r="U983" s="3"/>
      <c r="W983" s="3"/>
      <c r="X983" s="3"/>
      <c r="AA983" s="2"/>
    </row>
    <row r="984" spans="19:27" x14ac:dyDescent="0.2">
      <c r="S984" s="52"/>
      <c r="T984" s="53"/>
      <c r="U984" s="3"/>
      <c r="W984" s="3"/>
      <c r="X984" s="3"/>
      <c r="AA984" s="2"/>
    </row>
    <row r="985" spans="19:27" x14ac:dyDescent="0.2">
      <c r="S985" s="52"/>
      <c r="T985" s="53"/>
      <c r="U985" s="3"/>
      <c r="W985" s="3"/>
      <c r="X985" s="3"/>
      <c r="AA985" s="2"/>
    </row>
    <row r="986" spans="19:27" x14ac:dyDescent="0.2">
      <c r="S986" s="52"/>
      <c r="T986" s="53"/>
      <c r="U986" s="3"/>
      <c r="W986" s="3"/>
      <c r="X986" s="3"/>
      <c r="AA986" s="2"/>
    </row>
    <row r="987" spans="19:27" x14ac:dyDescent="0.2">
      <c r="S987" s="52"/>
      <c r="T987" s="53"/>
      <c r="U987" s="3"/>
      <c r="W987" s="3"/>
      <c r="X987" s="3"/>
      <c r="AA987" s="2"/>
    </row>
    <row r="988" spans="19:27" x14ac:dyDescent="0.2">
      <c r="S988" s="52"/>
      <c r="T988" s="53"/>
      <c r="U988" s="3"/>
      <c r="W988" s="3"/>
      <c r="X988" s="3"/>
      <c r="AA988" s="2"/>
    </row>
    <row r="989" spans="19:27" x14ac:dyDescent="0.2">
      <c r="S989" s="52"/>
      <c r="T989" s="53"/>
      <c r="U989" s="3"/>
      <c r="W989" s="3"/>
      <c r="X989" s="3"/>
      <c r="AA989" s="2"/>
    </row>
    <row r="990" spans="19:27" x14ac:dyDescent="0.2">
      <c r="S990" s="52"/>
      <c r="T990" s="53"/>
      <c r="U990" s="3"/>
      <c r="W990" s="3"/>
      <c r="X990" s="3"/>
      <c r="AA990" s="2"/>
    </row>
    <row r="991" spans="19:27" x14ac:dyDescent="0.2">
      <c r="S991" s="52"/>
      <c r="T991" s="53"/>
      <c r="U991" s="3"/>
      <c r="W991" s="3"/>
      <c r="X991" s="3"/>
      <c r="AA991" s="2"/>
    </row>
    <row r="992" spans="19:27" x14ac:dyDescent="0.2">
      <c r="S992" s="52"/>
      <c r="T992" s="53"/>
      <c r="U992" s="3"/>
      <c r="W992" s="3"/>
      <c r="X992" s="3"/>
      <c r="AA992" s="2"/>
    </row>
    <row r="993" spans="19:27" x14ac:dyDescent="0.2">
      <c r="S993" s="52"/>
      <c r="T993" s="53"/>
      <c r="U993" s="3"/>
      <c r="W993" s="3"/>
      <c r="X993" s="3"/>
      <c r="AA993" s="2"/>
    </row>
    <row r="994" spans="19:27" x14ac:dyDescent="0.2">
      <c r="S994" s="52"/>
      <c r="T994" s="53"/>
      <c r="U994" s="3"/>
      <c r="W994" s="3"/>
      <c r="X994" s="3"/>
      <c r="AA994" s="2"/>
    </row>
    <row r="995" spans="19:27" x14ac:dyDescent="0.2">
      <c r="S995" s="52"/>
      <c r="T995" s="53"/>
      <c r="U995" s="3"/>
      <c r="W995" s="3"/>
      <c r="X995" s="3"/>
      <c r="AA995" s="2"/>
    </row>
    <row r="996" spans="19:27" x14ac:dyDescent="0.2">
      <c r="S996" s="52"/>
      <c r="T996" s="53"/>
      <c r="U996" s="3"/>
      <c r="W996" s="3"/>
      <c r="X996" s="3"/>
      <c r="AA996" s="2"/>
    </row>
    <row r="997" spans="19:27" x14ac:dyDescent="0.2">
      <c r="S997" s="52"/>
      <c r="T997" s="53"/>
      <c r="U997" s="3"/>
      <c r="W997" s="3"/>
      <c r="X997" s="3"/>
      <c r="AA997" s="2"/>
    </row>
    <row r="998" spans="19:27" x14ac:dyDescent="0.2">
      <c r="S998" s="52"/>
      <c r="T998" s="53"/>
      <c r="U998" s="3"/>
      <c r="W998" s="3"/>
      <c r="X998" s="3"/>
      <c r="AA998" s="2"/>
    </row>
    <row r="999" spans="19:27" x14ac:dyDescent="0.2">
      <c r="S999" s="52"/>
      <c r="T999" s="53"/>
      <c r="U999" s="3"/>
      <c r="W999" s="3"/>
      <c r="X999" s="3"/>
      <c r="AA999" s="2"/>
    </row>
    <row r="1000" spans="19:27" x14ac:dyDescent="0.2">
      <c r="S1000" s="52"/>
      <c r="T1000" s="53"/>
      <c r="U1000" s="3"/>
      <c r="W1000" s="3"/>
      <c r="X1000" s="3"/>
      <c r="AA1000" s="2"/>
    </row>
    <row r="1001" spans="19:27" x14ac:dyDescent="0.2">
      <c r="S1001" s="52"/>
      <c r="T1001" s="53"/>
      <c r="U1001" s="3"/>
      <c r="W1001" s="3"/>
      <c r="X1001" s="3"/>
      <c r="AA1001" s="2"/>
    </row>
    <row r="1002" spans="19:27" x14ac:dyDescent="0.2">
      <c r="S1002" s="52"/>
      <c r="T1002" s="53"/>
      <c r="U1002" s="3"/>
      <c r="W1002" s="3"/>
      <c r="X1002" s="3"/>
      <c r="AA1002" s="2"/>
    </row>
    <row r="1003" spans="19:27" x14ac:dyDescent="0.2">
      <c r="S1003" s="52"/>
      <c r="T1003" s="53"/>
      <c r="U1003" s="3"/>
      <c r="W1003" s="3"/>
      <c r="X1003" s="3"/>
      <c r="AA1003" s="2"/>
    </row>
    <row r="1004" spans="19:27" x14ac:dyDescent="0.2">
      <c r="S1004" s="52"/>
      <c r="T1004" s="53"/>
      <c r="U1004" s="3"/>
      <c r="W1004" s="3"/>
      <c r="X1004" s="3"/>
      <c r="AA1004" s="2"/>
    </row>
    <row r="1005" spans="19:27" x14ac:dyDescent="0.2">
      <c r="S1005" s="52"/>
      <c r="T1005" s="53"/>
      <c r="U1005" s="3"/>
      <c r="W1005" s="3"/>
      <c r="X1005" s="3"/>
      <c r="AA1005" s="2"/>
    </row>
    <row r="1006" spans="19:27" x14ac:dyDescent="0.2">
      <c r="S1006" s="52"/>
      <c r="T1006" s="53"/>
      <c r="U1006" s="3"/>
      <c r="W1006" s="3"/>
      <c r="X1006" s="3"/>
      <c r="AA1006" s="2"/>
    </row>
    <row r="1007" spans="19:27" x14ac:dyDescent="0.2">
      <c r="S1007" s="52"/>
      <c r="T1007" s="53"/>
      <c r="U1007" s="3"/>
      <c r="W1007" s="3"/>
      <c r="X1007" s="3"/>
      <c r="AA1007" s="2"/>
    </row>
    <row r="1008" spans="19:27" x14ac:dyDescent="0.2">
      <c r="S1008" s="52"/>
      <c r="T1008" s="53"/>
      <c r="U1008" s="3"/>
      <c r="W1008" s="3"/>
      <c r="X1008" s="3"/>
      <c r="AA1008" s="2"/>
    </row>
    <row r="1009" spans="19:27" x14ac:dyDescent="0.2">
      <c r="S1009" s="52"/>
      <c r="T1009" s="53"/>
      <c r="U1009" s="3"/>
      <c r="W1009" s="3"/>
      <c r="X1009" s="3"/>
      <c r="AA1009" s="2"/>
    </row>
    <row r="1010" spans="19:27" x14ac:dyDescent="0.2">
      <c r="S1010" s="52"/>
      <c r="T1010" s="53"/>
      <c r="U1010" s="3"/>
      <c r="W1010" s="3"/>
      <c r="X1010" s="3"/>
      <c r="AA1010" s="2"/>
    </row>
    <row r="1011" spans="19:27" x14ac:dyDescent="0.2">
      <c r="S1011" s="52"/>
      <c r="T1011" s="53"/>
      <c r="U1011" s="3"/>
      <c r="W1011" s="3"/>
      <c r="X1011" s="3"/>
      <c r="AA1011" s="2"/>
    </row>
    <row r="1012" spans="19:27" x14ac:dyDescent="0.2">
      <c r="S1012" s="52"/>
      <c r="T1012" s="53"/>
      <c r="U1012" s="3"/>
      <c r="W1012" s="3"/>
      <c r="X1012" s="3"/>
      <c r="AA1012" s="2"/>
    </row>
  </sheetData>
  <mergeCells count="26">
    <mergeCell ref="A1:R1"/>
    <mergeCell ref="G3:I3"/>
    <mergeCell ref="J3:N3"/>
    <mergeCell ref="O3:R3"/>
    <mergeCell ref="G11:I11"/>
    <mergeCell ref="J11:N11"/>
    <mergeCell ref="O11:R11"/>
    <mergeCell ref="G12:I12"/>
    <mergeCell ref="G20:N20"/>
    <mergeCell ref="C22:C26"/>
    <mergeCell ref="C27:C31"/>
    <mergeCell ref="C32:C35"/>
    <mergeCell ref="G91:N91"/>
    <mergeCell ref="C93:C97"/>
    <mergeCell ref="C36:C48"/>
    <mergeCell ref="C49:C51"/>
    <mergeCell ref="G55:P55"/>
    <mergeCell ref="C57:C61"/>
    <mergeCell ref="C62:C66"/>
    <mergeCell ref="C98:C101"/>
    <mergeCell ref="C102:C105"/>
    <mergeCell ref="C106:C118"/>
    <mergeCell ref="C119:C121"/>
    <mergeCell ref="C67:C70"/>
    <mergeCell ref="C71:C83"/>
    <mergeCell ref="C84:C86"/>
  </mergeCells>
  <pageMargins left="0.51180555555555496" right="0.51180555555555496" top="0.78749999999999998" bottom="0.78749999999999998" header="0.51180555555555496" footer="0.51180555555555496"/>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Relação de Itens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Dorneles</dc:creator>
  <cp:lastModifiedBy>baxin</cp:lastModifiedBy>
  <cp:revision>0</cp:revision>
  <cp:lastPrinted>2021-04-28T16:35:40Z</cp:lastPrinted>
  <dcterms:created xsi:type="dcterms:W3CDTF">2021-07-15T14:18:50Z</dcterms:created>
  <dcterms:modified xsi:type="dcterms:W3CDTF">2021-07-21T19:55:19Z</dcterms:modified>
  <dc:language>pt-BR</dc:language>
</cp:coreProperties>
</file>